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K:\MU\Quality Assurance\ABET\Course Portfolios\Course Portfolios - Spring '24\Templates\ABET\"/>
    </mc:Choice>
  </mc:AlternateContent>
  <xr:revisionPtr revIDLastSave="0" documentId="13_ncr:1_{0F880664-8A22-4286-AA72-9A2194FE17CB}" xr6:coauthVersionLast="47" xr6:coauthVersionMax="47" xr10:uidLastSave="{00000000-0000-0000-0000-000000000000}"/>
  <workbookProtection workbookAlgorithmName="SHA-512" workbookHashValue="Ld8tx0C6O5VBXyqpTvxhWdjt6TrjXXtM7xFcFW73PgRcbyy44WGyj0vFNj+QT/IKs/dOuzc4tIoLWvxv+jfEMg==" workbookSaltValue="gCgEZ4B8mO2mDCprs/6VkA==" workbookSpinCount="100000" lockStructure="1"/>
  <bookViews>
    <workbookView xWindow="-120" yWindow="-120" windowWidth="29040" windowHeight="15225" tabRatio="856" activeTab="1" xr2:uid="{00000000-000D-0000-FFFF-FFFF00000000}"/>
  </bookViews>
  <sheets>
    <sheet name="CAR-ABET" sheetId="3" r:id="rId1"/>
    <sheet name="Result Statistics" sheetId="4" r:id="rId2"/>
    <sheet name="Indirect - Survey" sheetId="5" r:id="rId3"/>
    <sheet name="Section 1" sheetId="8" r:id="rId4"/>
    <sheet name="Section 2" sheetId="13" r:id="rId5"/>
    <sheet name="Section 3" sheetId="30" r:id="rId6"/>
    <sheet name="Section 4" sheetId="31" r:id="rId7"/>
    <sheet name="Section 5" sheetId="32" r:id="rId8"/>
    <sheet name="Section 6" sheetId="33" r:id="rId9"/>
    <sheet name="Section 7" sheetId="34" r:id="rId10"/>
    <sheet name="Section 8" sheetId="35" r:id="rId11"/>
    <sheet name="Section 9" sheetId="36" r:id="rId12"/>
    <sheet name="Section 10" sheetId="37" r:id="rId13"/>
    <sheet name="Section 11" sheetId="38" r:id="rId14"/>
    <sheet name="Section 12" sheetId="39" r:id="rId15"/>
  </sheets>
  <definedNames>
    <definedName name="list">OFFSET('CAR-ABET'!$V$359, 0, 0, COUNT(IF('CAR-ABET'!$V$359:$V$386="", "", 1)), 1)</definedName>
    <definedName name="_xlnm.Print_Area" localSheetId="0">'CAR-ABET'!$A$1:$R$590</definedName>
    <definedName name="_xlnm.Print_Area" localSheetId="1">'Result Statistics'!$A$3:$M$33</definedName>
    <definedName name="_xlnm.Print_Area" localSheetId="3">'Section 1'!$A$1:$M$206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8" l="1"/>
  <c r="M76" i="8"/>
  <c r="L77" i="8"/>
  <c r="M77" i="8"/>
  <c r="L78" i="8"/>
  <c r="M78" i="8"/>
  <c r="L79" i="8"/>
  <c r="M79" i="8"/>
  <c r="L80" i="8"/>
  <c r="M80" i="8"/>
  <c r="L81" i="8"/>
  <c r="M81" i="8"/>
  <c r="L82" i="8"/>
  <c r="M82" i="8"/>
  <c r="L83" i="8"/>
  <c r="M83" i="8"/>
  <c r="L84" i="8"/>
  <c r="M84" i="8"/>
  <c r="L85" i="8"/>
  <c r="M85" i="8"/>
  <c r="L86" i="8"/>
  <c r="M86" i="8"/>
  <c r="L87" i="8"/>
  <c r="M87" i="8"/>
  <c r="L88" i="8"/>
  <c r="M88" i="8"/>
  <c r="L89" i="8"/>
  <c r="M89" i="8"/>
  <c r="L90" i="8"/>
  <c r="M90" i="8"/>
  <c r="L91" i="8"/>
  <c r="M91" i="8"/>
  <c r="L92" i="8"/>
  <c r="M92" i="8"/>
  <c r="L93" i="8"/>
  <c r="M93" i="8"/>
  <c r="L94" i="8"/>
  <c r="M94" i="8"/>
  <c r="L95" i="8"/>
  <c r="M95" i="8"/>
  <c r="L96" i="8"/>
  <c r="M96" i="8"/>
  <c r="L97" i="8"/>
  <c r="M97" i="8"/>
  <c r="L98" i="8"/>
  <c r="M98" i="8"/>
  <c r="L99" i="8"/>
  <c r="M99" i="8"/>
  <c r="L100" i="8"/>
  <c r="M100" i="8"/>
  <c r="L101" i="8"/>
  <c r="M101" i="8"/>
  <c r="L102" i="8"/>
  <c r="M102" i="8"/>
  <c r="L103" i="8"/>
  <c r="M103" i="8"/>
  <c r="L104" i="8"/>
  <c r="M104" i="8"/>
  <c r="L105" i="8"/>
  <c r="M105" i="8"/>
  <c r="L106" i="8"/>
  <c r="M106" i="8"/>
  <c r="L107" i="8"/>
  <c r="M107" i="8"/>
  <c r="L108" i="8"/>
  <c r="M108" i="8"/>
  <c r="L109" i="8"/>
  <c r="M109" i="8"/>
  <c r="L110" i="8"/>
  <c r="M110" i="8"/>
  <c r="L111" i="8"/>
  <c r="M111" i="8"/>
  <c r="L112" i="8"/>
  <c r="M112" i="8"/>
  <c r="L113" i="8"/>
  <c r="M113" i="8"/>
  <c r="L114" i="8"/>
  <c r="M114" i="8"/>
  <c r="L115" i="8"/>
  <c r="M115" i="8"/>
  <c r="L116" i="8"/>
  <c r="M116" i="8"/>
  <c r="L117" i="8"/>
  <c r="M117" i="8"/>
  <c r="L118" i="8"/>
  <c r="M118" i="8"/>
  <c r="L119" i="8"/>
  <c r="M119" i="8"/>
  <c r="L120" i="8"/>
  <c r="M120" i="8"/>
  <c r="L121" i="8"/>
  <c r="M121" i="8"/>
  <c r="L122" i="8"/>
  <c r="M122" i="8"/>
  <c r="L123" i="8"/>
  <c r="M123" i="8"/>
  <c r="L124" i="8"/>
  <c r="M124" i="8"/>
  <c r="L125" i="8"/>
  <c r="M125" i="8"/>
  <c r="L126" i="8"/>
  <c r="M126" i="8"/>
  <c r="L127" i="8"/>
  <c r="M127" i="8"/>
  <c r="L128" i="8"/>
  <c r="M128" i="8"/>
  <c r="L129" i="8"/>
  <c r="M129" i="8"/>
  <c r="L130" i="8"/>
  <c r="M130" i="8"/>
  <c r="L131" i="8"/>
  <c r="M131" i="8"/>
  <c r="L132" i="8"/>
  <c r="M132" i="8"/>
  <c r="L133" i="8"/>
  <c r="M133" i="8"/>
  <c r="L134" i="8"/>
  <c r="M134"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76" i="8"/>
  <c r="M75" i="8"/>
  <c r="L75" i="8"/>
  <c r="K75" i="8"/>
  <c r="J75" i="8"/>
  <c r="I75" i="8"/>
  <c r="H75" i="8"/>
  <c r="G75" i="8"/>
  <c r="F75" i="8"/>
  <c r="E75" i="8"/>
  <c r="A4" i="8"/>
  <c r="A2"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B76" i="30"/>
  <c r="B76" i="13"/>
  <c r="A1" i="39"/>
  <c r="A2" i="39"/>
  <c r="A4" i="39"/>
  <c r="D73" i="39"/>
  <c r="E73" i="39"/>
  <c r="F73" i="39"/>
  <c r="G73" i="39"/>
  <c r="H73" i="39"/>
  <c r="I73" i="39"/>
  <c r="J73" i="39"/>
  <c r="K73" i="39"/>
  <c r="L73" i="39"/>
  <c r="M73" i="39"/>
  <c r="B75" i="39"/>
  <c r="C75" i="39"/>
  <c r="D75" i="39"/>
  <c r="E75" i="39"/>
  <c r="F75" i="39"/>
  <c r="G75" i="39"/>
  <c r="H75" i="39"/>
  <c r="I75" i="39"/>
  <c r="J75" i="39"/>
  <c r="K75" i="39"/>
  <c r="L75" i="39"/>
  <c r="M75" i="39"/>
  <c r="C76" i="39"/>
  <c r="D76" i="39"/>
  <c r="E76" i="39"/>
  <c r="F76" i="39"/>
  <c r="G76" i="39"/>
  <c r="H76" i="39"/>
  <c r="I76" i="39"/>
  <c r="J76" i="39"/>
  <c r="K76" i="39"/>
  <c r="L76" i="39"/>
  <c r="M76" i="39"/>
  <c r="U76" i="39"/>
  <c r="V76" i="39"/>
  <c r="W76" i="39"/>
  <c r="X76" i="39"/>
  <c r="B77" i="39"/>
  <c r="C77" i="39"/>
  <c r="D77" i="39"/>
  <c r="E77" i="39"/>
  <c r="F77" i="39"/>
  <c r="G77" i="39"/>
  <c r="H77" i="39"/>
  <c r="I77" i="39"/>
  <c r="J77" i="39"/>
  <c r="K77" i="39"/>
  <c r="L77" i="39"/>
  <c r="M77" i="39"/>
  <c r="U77" i="39"/>
  <c r="B78" i="39"/>
  <c r="C78" i="39"/>
  <c r="D78" i="39"/>
  <c r="E78" i="39"/>
  <c r="F78" i="39"/>
  <c r="G78" i="39"/>
  <c r="H78" i="39"/>
  <c r="I78" i="39"/>
  <c r="J78" i="39"/>
  <c r="K78" i="39"/>
  <c r="L78" i="39"/>
  <c r="M78" i="39"/>
  <c r="U78" i="39"/>
  <c r="B79" i="39"/>
  <c r="C79" i="39"/>
  <c r="D79" i="39"/>
  <c r="E79" i="39"/>
  <c r="F79" i="39"/>
  <c r="G79" i="39"/>
  <c r="H79" i="39"/>
  <c r="I79" i="39"/>
  <c r="J79" i="39"/>
  <c r="K79" i="39"/>
  <c r="L79" i="39"/>
  <c r="M79" i="39"/>
  <c r="U79" i="39"/>
  <c r="B80" i="39"/>
  <c r="C80" i="39"/>
  <c r="D80" i="39"/>
  <c r="E80" i="39"/>
  <c r="F80" i="39"/>
  <c r="G80" i="39"/>
  <c r="H80" i="39"/>
  <c r="I80" i="39"/>
  <c r="J80" i="39"/>
  <c r="K80" i="39"/>
  <c r="L80" i="39"/>
  <c r="M80" i="39"/>
  <c r="U80" i="39"/>
  <c r="B81" i="39"/>
  <c r="C81" i="39"/>
  <c r="D81" i="39"/>
  <c r="E81" i="39"/>
  <c r="F81" i="39"/>
  <c r="G81" i="39"/>
  <c r="H81" i="39"/>
  <c r="I81" i="39"/>
  <c r="J81" i="39"/>
  <c r="K81" i="39"/>
  <c r="L81" i="39"/>
  <c r="M81" i="39"/>
  <c r="U81" i="39"/>
  <c r="B82" i="39"/>
  <c r="C82" i="39"/>
  <c r="D82" i="39"/>
  <c r="E82" i="39"/>
  <c r="F82" i="39"/>
  <c r="G82" i="39"/>
  <c r="H82" i="39"/>
  <c r="I82" i="39"/>
  <c r="J82" i="39"/>
  <c r="K82" i="39"/>
  <c r="L82" i="39"/>
  <c r="M82" i="39"/>
  <c r="U82" i="39"/>
  <c r="B83" i="39"/>
  <c r="C83" i="39"/>
  <c r="D83" i="39"/>
  <c r="E83" i="39"/>
  <c r="F83" i="39"/>
  <c r="G83" i="39"/>
  <c r="H83" i="39"/>
  <c r="I83" i="39"/>
  <c r="J83" i="39"/>
  <c r="K83" i="39"/>
  <c r="L83" i="39"/>
  <c r="M83" i="39"/>
  <c r="U83" i="39"/>
  <c r="B84" i="39"/>
  <c r="C84" i="39"/>
  <c r="D84" i="39"/>
  <c r="E84" i="39"/>
  <c r="F84" i="39"/>
  <c r="G84" i="39"/>
  <c r="H84" i="39"/>
  <c r="I84" i="39"/>
  <c r="J84" i="39"/>
  <c r="K84" i="39"/>
  <c r="L84" i="39"/>
  <c r="M84" i="39"/>
  <c r="U84" i="39"/>
  <c r="B85" i="39"/>
  <c r="C85" i="39"/>
  <c r="D85" i="39"/>
  <c r="E85" i="39"/>
  <c r="F85" i="39"/>
  <c r="G85" i="39"/>
  <c r="H85" i="39"/>
  <c r="I85" i="39"/>
  <c r="J85" i="39"/>
  <c r="K85" i="39"/>
  <c r="L85" i="39"/>
  <c r="M85" i="39"/>
  <c r="U85" i="39"/>
  <c r="B86" i="39"/>
  <c r="C86" i="39"/>
  <c r="D86" i="39"/>
  <c r="E86" i="39"/>
  <c r="F86" i="39"/>
  <c r="G86" i="39"/>
  <c r="H86" i="39"/>
  <c r="I86" i="39"/>
  <c r="J86" i="39"/>
  <c r="K86" i="39"/>
  <c r="L86" i="39"/>
  <c r="M86" i="39"/>
  <c r="B87" i="39"/>
  <c r="C87" i="39"/>
  <c r="D87" i="39"/>
  <c r="E87" i="39"/>
  <c r="F87" i="39"/>
  <c r="G87" i="39"/>
  <c r="H87" i="39"/>
  <c r="I87" i="39"/>
  <c r="J87" i="39"/>
  <c r="K87" i="39"/>
  <c r="L87" i="39"/>
  <c r="M87" i="39"/>
  <c r="B88" i="39"/>
  <c r="C88" i="39"/>
  <c r="D88" i="39"/>
  <c r="E88" i="39"/>
  <c r="F88" i="39"/>
  <c r="G88" i="39"/>
  <c r="H88" i="39"/>
  <c r="I88" i="39"/>
  <c r="J88" i="39"/>
  <c r="K88" i="39"/>
  <c r="L88" i="39"/>
  <c r="M88" i="39"/>
  <c r="B89" i="39"/>
  <c r="C89" i="39"/>
  <c r="D89" i="39"/>
  <c r="E89" i="39"/>
  <c r="F89" i="39"/>
  <c r="G89" i="39"/>
  <c r="H89" i="39"/>
  <c r="I89" i="39"/>
  <c r="J89" i="39"/>
  <c r="K89" i="39"/>
  <c r="L89" i="39"/>
  <c r="M89" i="39"/>
  <c r="B90" i="39"/>
  <c r="C90" i="39"/>
  <c r="D90" i="39"/>
  <c r="E90" i="39"/>
  <c r="F90" i="39"/>
  <c r="G90" i="39"/>
  <c r="H90" i="39"/>
  <c r="I90" i="39"/>
  <c r="J90" i="39"/>
  <c r="K90" i="39"/>
  <c r="L90" i="39"/>
  <c r="M90" i="39"/>
  <c r="B91" i="39"/>
  <c r="C91" i="39"/>
  <c r="D91" i="39"/>
  <c r="E91" i="39"/>
  <c r="F91" i="39"/>
  <c r="G91" i="39"/>
  <c r="H91" i="39"/>
  <c r="I91" i="39"/>
  <c r="J91" i="39"/>
  <c r="K91" i="39"/>
  <c r="L91" i="39"/>
  <c r="M91" i="39"/>
  <c r="B92" i="39"/>
  <c r="C92" i="39"/>
  <c r="D92" i="39"/>
  <c r="E92" i="39"/>
  <c r="F92" i="39"/>
  <c r="G92" i="39"/>
  <c r="H92" i="39"/>
  <c r="I92" i="39"/>
  <c r="J92" i="39"/>
  <c r="K92" i="39"/>
  <c r="L92" i="39"/>
  <c r="M92" i="39"/>
  <c r="B93" i="39"/>
  <c r="C93" i="39"/>
  <c r="D93" i="39"/>
  <c r="E93" i="39"/>
  <c r="F93" i="39"/>
  <c r="G93" i="39"/>
  <c r="H93" i="39"/>
  <c r="I93" i="39"/>
  <c r="J93" i="39"/>
  <c r="K93" i="39"/>
  <c r="L93" i="39"/>
  <c r="M93" i="39"/>
  <c r="B94" i="39"/>
  <c r="C94" i="39"/>
  <c r="D94" i="39"/>
  <c r="E94" i="39"/>
  <c r="F94" i="39"/>
  <c r="G94" i="39"/>
  <c r="H94" i="39"/>
  <c r="I94" i="39"/>
  <c r="J94" i="39"/>
  <c r="K94" i="39"/>
  <c r="L94" i="39"/>
  <c r="M94" i="39"/>
  <c r="B95" i="39"/>
  <c r="C95" i="39"/>
  <c r="D95" i="39"/>
  <c r="E95" i="39"/>
  <c r="F95" i="39"/>
  <c r="G95" i="39"/>
  <c r="H95" i="39"/>
  <c r="I95" i="39"/>
  <c r="J95" i="39"/>
  <c r="K95" i="39"/>
  <c r="L95" i="39"/>
  <c r="M95" i="39"/>
  <c r="B96" i="39"/>
  <c r="C96" i="39"/>
  <c r="D96" i="39"/>
  <c r="E96" i="39"/>
  <c r="F96" i="39"/>
  <c r="G96" i="39"/>
  <c r="H96" i="39"/>
  <c r="I96" i="39"/>
  <c r="J96" i="39"/>
  <c r="K96" i="39"/>
  <c r="L96" i="39"/>
  <c r="M96" i="39"/>
  <c r="B97" i="39"/>
  <c r="C97" i="39"/>
  <c r="D97" i="39"/>
  <c r="E97" i="39"/>
  <c r="F97" i="39"/>
  <c r="G97" i="39"/>
  <c r="H97" i="39"/>
  <c r="I97" i="39"/>
  <c r="J97" i="39"/>
  <c r="K97" i="39"/>
  <c r="L97" i="39"/>
  <c r="M97" i="39"/>
  <c r="B98" i="39"/>
  <c r="C98" i="39"/>
  <c r="D98" i="39"/>
  <c r="E98" i="39"/>
  <c r="F98" i="39"/>
  <c r="G98" i="39"/>
  <c r="H98" i="39"/>
  <c r="I98" i="39"/>
  <c r="J98" i="39"/>
  <c r="K98" i="39"/>
  <c r="L98" i="39"/>
  <c r="M98" i="39"/>
  <c r="B99" i="39"/>
  <c r="C99" i="39"/>
  <c r="D99" i="39"/>
  <c r="E99" i="39"/>
  <c r="F99" i="39"/>
  <c r="G99" i="39"/>
  <c r="H99" i="39"/>
  <c r="I99" i="39"/>
  <c r="J99" i="39"/>
  <c r="K99" i="39"/>
  <c r="L99" i="39"/>
  <c r="M99" i="39"/>
  <c r="B100" i="39"/>
  <c r="C100" i="39"/>
  <c r="D100" i="39"/>
  <c r="E100" i="39"/>
  <c r="F100" i="39"/>
  <c r="G100" i="39"/>
  <c r="H100" i="39"/>
  <c r="I100" i="39"/>
  <c r="J100" i="39"/>
  <c r="K100" i="39"/>
  <c r="L100" i="39"/>
  <c r="M100" i="39"/>
  <c r="B101" i="39"/>
  <c r="C101" i="39"/>
  <c r="D101" i="39"/>
  <c r="E101" i="39"/>
  <c r="F101" i="39"/>
  <c r="G101" i="39"/>
  <c r="H101" i="39"/>
  <c r="I101" i="39"/>
  <c r="J101" i="39"/>
  <c r="K101" i="39"/>
  <c r="L101" i="39"/>
  <c r="M101" i="39"/>
  <c r="B102" i="39"/>
  <c r="C102" i="39"/>
  <c r="D102" i="39"/>
  <c r="E102" i="39"/>
  <c r="F102" i="39"/>
  <c r="G102" i="39"/>
  <c r="H102" i="39"/>
  <c r="I102" i="39"/>
  <c r="J102" i="39"/>
  <c r="K102" i="39"/>
  <c r="L102" i="39"/>
  <c r="M102" i="39"/>
  <c r="B103" i="39"/>
  <c r="C103" i="39"/>
  <c r="D103" i="39"/>
  <c r="E103" i="39"/>
  <c r="F103" i="39"/>
  <c r="G103" i="39"/>
  <c r="H103" i="39"/>
  <c r="I103" i="39"/>
  <c r="J103" i="39"/>
  <c r="K103" i="39"/>
  <c r="L103" i="39"/>
  <c r="M103" i="39"/>
  <c r="B104" i="39"/>
  <c r="C104" i="39"/>
  <c r="D104" i="39"/>
  <c r="E104" i="39"/>
  <c r="F104" i="39"/>
  <c r="G104" i="39"/>
  <c r="H104" i="39"/>
  <c r="I104" i="39"/>
  <c r="J104" i="39"/>
  <c r="K104" i="39"/>
  <c r="L104" i="39"/>
  <c r="M104" i="39"/>
  <c r="B105" i="39"/>
  <c r="C105" i="39"/>
  <c r="D105" i="39"/>
  <c r="E105" i="39"/>
  <c r="F105" i="39"/>
  <c r="G105" i="39"/>
  <c r="H105" i="39"/>
  <c r="I105" i="39"/>
  <c r="J105" i="39"/>
  <c r="K105" i="39"/>
  <c r="L105" i="39"/>
  <c r="M105" i="39"/>
  <c r="B106" i="39"/>
  <c r="C106" i="39"/>
  <c r="D106" i="39"/>
  <c r="E106" i="39"/>
  <c r="F106" i="39"/>
  <c r="G106" i="39"/>
  <c r="H106" i="39"/>
  <c r="I106" i="39"/>
  <c r="J106" i="39"/>
  <c r="K106" i="39"/>
  <c r="L106" i="39"/>
  <c r="M106" i="39"/>
  <c r="B107" i="39"/>
  <c r="C107" i="39"/>
  <c r="D107" i="39"/>
  <c r="E107" i="39"/>
  <c r="F107" i="39"/>
  <c r="G107" i="39"/>
  <c r="H107" i="39"/>
  <c r="I107" i="39"/>
  <c r="J107" i="39"/>
  <c r="K107" i="39"/>
  <c r="L107" i="39"/>
  <c r="M107" i="39"/>
  <c r="B108" i="39"/>
  <c r="C108" i="39"/>
  <c r="D108" i="39"/>
  <c r="E108" i="39"/>
  <c r="F108" i="39"/>
  <c r="G108" i="39"/>
  <c r="H108" i="39"/>
  <c r="I108" i="39"/>
  <c r="J108" i="39"/>
  <c r="K108" i="39"/>
  <c r="L108" i="39"/>
  <c r="M108" i="39"/>
  <c r="B109" i="39"/>
  <c r="C109" i="39"/>
  <c r="D109" i="39"/>
  <c r="E109" i="39"/>
  <c r="F109" i="39"/>
  <c r="G109" i="39"/>
  <c r="H109" i="39"/>
  <c r="I109" i="39"/>
  <c r="J109" i="39"/>
  <c r="K109" i="39"/>
  <c r="L109" i="39"/>
  <c r="M109" i="39"/>
  <c r="B110" i="39"/>
  <c r="C110" i="39"/>
  <c r="D110" i="39"/>
  <c r="E110" i="39"/>
  <c r="F110" i="39"/>
  <c r="G110" i="39"/>
  <c r="H110" i="39"/>
  <c r="I110" i="39"/>
  <c r="J110" i="39"/>
  <c r="K110" i="39"/>
  <c r="L110" i="39"/>
  <c r="M110" i="39"/>
  <c r="B111" i="39"/>
  <c r="C111" i="39"/>
  <c r="D111" i="39"/>
  <c r="E111" i="39"/>
  <c r="F111" i="39"/>
  <c r="G111" i="39"/>
  <c r="H111" i="39"/>
  <c r="I111" i="39"/>
  <c r="J111" i="39"/>
  <c r="K111" i="39"/>
  <c r="L111" i="39"/>
  <c r="M111" i="39"/>
  <c r="B112" i="39"/>
  <c r="C112" i="39"/>
  <c r="D112" i="39"/>
  <c r="E112" i="39"/>
  <c r="F112" i="39"/>
  <c r="G112" i="39"/>
  <c r="H112" i="39"/>
  <c r="I112" i="39"/>
  <c r="J112" i="39"/>
  <c r="K112" i="39"/>
  <c r="L112" i="39"/>
  <c r="M112" i="39"/>
  <c r="B113" i="39"/>
  <c r="C113" i="39"/>
  <c r="D113" i="39"/>
  <c r="E113" i="39"/>
  <c r="F113" i="39"/>
  <c r="G113" i="39"/>
  <c r="H113" i="39"/>
  <c r="I113" i="39"/>
  <c r="J113" i="39"/>
  <c r="K113" i="39"/>
  <c r="L113" i="39"/>
  <c r="M113" i="39"/>
  <c r="B114" i="39"/>
  <c r="C114" i="39"/>
  <c r="D114" i="39"/>
  <c r="E114" i="39"/>
  <c r="F114" i="39"/>
  <c r="G114" i="39"/>
  <c r="H114" i="39"/>
  <c r="I114" i="39"/>
  <c r="J114" i="39"/>
  <c r="K114" i="39"/>
  <c r="L114" i="39"/>
  <c r="M114" i="39"/>
  <c r="B115" i="39"/>
  <c r="C115" i="39"/>
  <c r="D115" i="39"/>
  <c r="E115" i="39"/>
  <c r="F115" i="39"/>
  <c r="G115" i="39"/>
  <c r="H115" i="39"/>
  <c r="I115" i="39"/>
  <c r="J115" i="39"/>
  <c r="K115" i="39"/>
  <c r="L115" i="39"/>
  <c r="M115" i="39"/>
  <c r="B116" i="39"/>
  <c r="C116" i="39"/>
  <c r="D116" i="39"/>
  <c r="E116" i="39"/>
  <c r="F116" i="39"/>
  <c r="G116" i="39"/>
  <c r="H116" i="39"/>
  <c r="I116" i="39"/>
  <c r="J116" i="39"/>
  <c r="K116" i="39"/>
  <c r="L116" i="39"/>
  <c r="M116" i="39"/>
  <c r="B117" i="39"/>
  <c r="C117" i="39"/>
  <c r="D117" i="39"/>
  <c r="E117" i="39"/>
  <c r="F117" i="39"/>
  <c r="G117" i="39"/>
  <c r="H117" i="39"/>
  <c r="I117" i="39"/>
  <c r="J117" i="39"/>
  <c r="K117" i="39"/>
  <c r="L117" i="39"/>
  <c r="M117" i="39"/>
  <c r="B118" i="39"/>
  <c r="C118" i="39"/>
  <c r="D118" i="39"/>
  <c r="E118" i="39"/>
  <c r="F118" i="39"/>
  <c r="G118" i="39"/>
  <c r="H118" i="39"/>
  <c r="I118" i="39"/>
  <c r="J118" i="39"/>
  <c r="K118" i="39"/>
  <c r="L118" i="39"/>
  <c r="M118" i="39"/>
  <c r="B119" i="39"/>
  <c r="C119" i="39"/>
  <c r="D119" i="39"/>
  <c r="E119" i="39"/>
  <c r="F119" i="39"/>
  <c r="G119" i="39"/>
  <c r="H119" i="39"/>
  <c r="I119" i="39"/>
  <c r="J119" i="39"/>
  <c r="K119" i="39"/>
  <c r="L119" i="39"/>
  <c r="M119" i="39"/>
  <c r="B120" i="39"/>
  <c r="C120" i="39"/>
  <c r="D120" i="39"/>
  <c r="E120" i="39"/>
  <c r="F120" i="39"/>
  <c r="G120" i="39"/>
  <c r="H120" i="39"/>
  <c r="I120" i="39"/>
  <c r="J120" i="39"/>
  <c r="K120" i="39"/>
  <c r="L120" i="39"/>
  <c r="M120" i="39"/>
  <c r="B121" i="39"/>
  <c r="C121" i="39"/>
  <c r="D121" i="39"/>
  <c r="E121" i="39"/>
  <c r="F121" i="39"/>
  <c r="G121" i="39"/>
  <c r="H121" i="39"/>
  <c r="I121" i="39"/>
  <c r="J121" i="39"/>
  <c r="K121" i="39"/>
  <c r="L121" i="39"/>
  <c r="M121" i="39"/>
  <c r="B122" i="39"/>
  <c r="C122" i="39"/>
  <c r="D122" i="39"/>
  <c r="E122" i="39"/>
  <c r="F122" i="39"/>
  <c r="G122" i="39"/>
  <c r="H122" i="39"/>
  <c r="I122" i="39"/>
  <c r="J122" i="39"/>
  <c r="K122" i="39"/>
  <c r="L122" i="39"/>
  <c r="M122" i="39"/>
  <c r="B123" i="39"/>
  <c r="C123" i="39"/>
  <c r="D123" i="39"/>
  <c r="E123" i="39"/>
  <c r="F123" i="39"/>
  <c r="G123" i="39"/>
  <c r="H123" i="39"/>
  <c r="I123" i="39"/>
  <c r="J123" i="39"/>
  <c r="K123" i="39"/>
  <c r="L123" i="39"/>
  <c r="M123" i="39"/>
  <c r="B124" i="39"/>
  <c r="C124" i="39"/>
  <c r="D124" i="39"/>
  <c r="E124" i="39"/>
  <c r="F124" i="39"/>
  <c r="G124" i="39"/>
  <c r="H124" i="39"/>
  <c r="I124" i="39"/>
  <c r="J124" i="39"/>
  <c r="K124" i="39"/>
  <c r="L124" i="39"/>
  <c r="M124" i="39"/>
  <c r="B125" i="39"/>
  <c r="C125" i="39"/>
  <c r="D125" i="39"/>
  <c r="E125" i="39"/>
  <c r="F125" i="39"/>
  <c r="G125" i="39"/>
  <c r="H125" i="39"/>
  <c r="I125" i="39"/>
  <c r="J125" i="39"/>
  <c r="K125" i="39"/>
  <c r="L125" i="39"/>
  <c r="M125" i="39"/>
  <c r="B126" i="39"/>
  <c r="C126" i="39"/>
  <c r="D126" i="39"/>
  <c r="E126" i="39"/>
  <c r="F126" i="39"/>
  <c r="G126" i="39"/>
  <c r="H126" i="39"/>
  <c r="I126" i="39"/>
  <c r="J126" i="39"/>
  <c r="K126" i="39"/>
  <c r="L126" i="39"/>
  <c r="M126" i="39"/>
  <c r="B127" i="39"/>
  <c r="C127" i="39"/>
  <c r="D127" i="39"/>
  <c r="E127" i="39"/>
  <c r="F127" i="39"/>
  <c r="G127" i="39"/>
  <c r="H127" i="39"/>
  <c r="I127" i="39"/>
  <c r="J127" i="39"/>
  <c r="K127" i="39"/>
  <c r="L127" i="39"/>
  <c r="M127" i="39"/>
  <c r="B128" i="39"/>
  <c r="C128" i="39"/>
  <c r="D128" i="39"/>
  <c r="E128" i="39"/>
  <c r="F128" i="39"/>
  <c r="G128" i="39"/>
  <c r="H128" i="39"/>
  <c r="I128" i="39"/>
  <c r="J128" i="39"/>
  <c r="K128" i="39"/>
  <c r="L128" i="39"/>
  <c r="M128" i="39"/>
  <c r="B129" i="39"/>
  <c r="C129" i="39"/>
  <c r="D129" i="39"/>
  <c r="E129" i="39"/>
  <c r="F129" i="39"/>
  <c r="G129" i="39"/>
  <c r="H129" i="39"/>
  <c r="I129" i="39"/>
  <c r="J129" i="39"/>
  <c r="K129" i="39"/>
  <c r="L129" i="39"/>
  <c r="M129" i="39"/>
  <c r="B130" i="39"/>
  <c r="C130" i="39"/>
  <c r="D130" i="39"/>
  <c r="E130" i="39"/>
  <c r="F130" i="39"/>
  <c r="G130" i="39"/>
  <c r="H130" i="39"/>
  <c r="I130" i="39"/>
  <c r="J130" i="39"/>
  <c r="K130" i="39"/>
  <c r="L130" i="39"/>
  <c r="M130" i="39"/>
  <c r="B131" i="39"/>
  <c r="C131" i="39"/>
  <c r="D131" i="39"/>
  <c r="E131" i="39"/>
  <c r="F131" i="39"/>
  <c r="G131" i="39"/>
  <c r="H131" i="39"/>
  <c r="I131" i="39"/>
  <c r="J131" i="39"/>
  <c r="K131" i="39"/>
  <c r="L131" i="39"/>
  <c r="M131" i="39"/>
  <c r="B132" i="39"/>
  <c r="C132" i="39"/>
  <c r="D132" i="39"/>
  <c r="E132" i="39"/>
  <c r="F132" i="39"/>
  <c r="G132" i="39"/>
  <c r="H132" i="39"/>
  <c r="I132" i="39"/>
  <c r="J132" i="39"/>
  <c r="K132" i="39"/>
  <c r="L132" i="39"/>
  <c r="M132" i="39"/>
  <c r="B133" i="39"/>
  <c r="C133" i="39"/>
  <c r="D133" i="39"/>
  <c r="E133" i="39"/>
  <c r="F133" i="39"/>
  <c r="G133" i="39"/>
  <c r="H133" i="39"/>
  <c r="I133" i="39"/>
  <c r="J133" i="39"/>
  <c r="K133" i="39"/>
  <c r="L133" i="39"/>
  <c r="M133" i="39"/>
  <c r="B134" i="39"/>
  <c r="C134" i="39"/>
  <c r="D134" i="39"/>
  <c r="E134" i="39"/>
  <c r="F134" i="39"/>
  <c r="G134" i="39"/>
  <c r="H134" i="39"/>
  <c r="I134" i="39"/>
  <c r="J134" i="39"/>
  <c r="K134" i="39"/>
  <c r="L134" i="39"/>
  <c r="M134" i="39"/>
  <c r="B140" i="39"/>
  <c r="C140" i="39"/>
  <c r="B141" i="39"/>
  <c r="C141" i="39"/>
  <c r="B142" i="39"/>
  <c r="C142" i="39"/>
  <c r="B143" i="39"/>
  <c r="C143" i="39"/>
  <c r="B144" i="39"/>
  <c r="C144" i="39"/>
  <c r="B145" i="39"/>
  <c r="C145" i="39"/>
  <c r="B146" i="39"/>
  <c r="C146" i="39"/>
  <c r="B147" i="39"/>
  <c r="C147" i="39"/>
  <c r="B148" i="39"/>
  <c r="C148" i="39"/>
  <c r="B149" i="39"/>
  <c r="C149" i="39"/>
  <c r="B150" i="39"/>
  <c r="C150" i="39"/>
  <c r="B151" i="39"/>
  <c r="C151" i="39"/>
  <c r="B152" i="39"/>
  <c r="C152" i="39"/>
  <c r="B153" i="39"/>
  <c r="C153" i="39"/>
  <c r="B154" i="39"/>
  <c r="C154" i="39"/>
  <c r="B155" i="39"/>
  <c r="C155" i="39"/>
  <c r="B156" i="39"/>
  <c r="C156" i="39"/>
  <c r="B157" i="39"/>
  <c r="C157" i="39"/>
  <c r="B158" i="39"/>
  <c r="C158" i="39"/>
  <c r="B159" i="39"/>
  <c r="C159" i="39"/>
  <c r="B160" i="39"/>
  <c r="C160" i="39"/>
  <c r="B161" i="39"/>
  <c r="C161" i="39"/>
  <c r="B162" i="39"/>
  <c r="C162" i="39"/>
  <c r="B163" i="39"/>
  <c r="C163" i="39"/>
  <c r="B164" i="39"/>
  <c r="C164" i="39"/>
  <c r="B165" i="39"/>
  <c r="C165" i="39"/>
  <c r="B166" i="39"/>
  <c r="C166" i="39"/>
  <c r="B167" i="39"/>
  <c r="C167" i="39"/>
  <c r="B168" i="39"/>
  <c r="C168" i="39"/>
  <c r="B169" i="39"/>
  <c r="C169" i="39"/>
  <c r="B170" i="39"/>
  <c r="C170" i="39"/>
  <c r="B171" i="39"/>
  <c r="C171" i="39"/>
  <c r="B172" i="39"/>
  <c r="C172" i="39"/>
  <c r="B173" i="39"/>
  <c r="C173" i="39"/>
  <c r="B174" i="39"/>
  <c r="C174" i="39"/>
  <c r="B175" i="39"/>
  <c r="C175" i="39"/>
  <c r="B176" i="39"/>
  <c r="C176" i="39"/>
  <c r="B177" i="39"/>
  <c r="C177" i="39"/>
  <c r="B178" i="39"/>
  <c r="C178" i="39"/>
  <c r="B179" i="39"/>
  <c r="C179" i="39"/>
  <c r="B180" i="39"/>
  <c r="C180" i="39"/>
  <c r="B181" i="39"/>
  <c r="C181" i="39"/>
  <c r="B182" i="39"/>
  <c r="C182" i="39"/>
  <c r="B183" i="39"/>
  <c r="C183" i="39"/>
  <c r="B184" i="39"/>
  <c r="C184" i="39"/>
  <c r="B185" i="39"/>
  <c r="C185" i="39"/>
  <c r="B186" i="39"/>
  <c r="C186" i="39"/>
  <c r="B187" i="39"/>
  <c r="C187" i="39"/>
  <c r="B188" i="39"/>
  <c r="C188" i="39"/>
  <c r="B189" i="39"/>
  <c r="C189" i="39"/>
  <c r="B190" i="39"/>
  <c r="C190" i="39"/>
  <c r="B191" i="39"/>
  <c r="C191" i="39"/>
  <c r="B192" i="39"/>
  <c r="C192" i="39"/>
  <c r="B193" i="39"/>
  <c r="C193" i="39"/>
  <c r="B194" i="39"/>
  <c r="C194" i="39"/>
  <c r="B195" i="39"/>
  <c r="C195" i="39"/>
  <c r="B196" i="39"/>
  <c r="C196" i="39"/>
  <c r="B197" i="39"/>
  <c r="C197" i="39"/>
  <c r="B198" i="39"/>
  <c r="C198" i="39"/>
  <c r="B199" i="39"/>
  <c r="C199" i="39"/>
  <c r="N205" i="39"/>
  <c r="A1" i="38"/>
  <c r="A2" i="38"/>
  <c r="A4" i="38"/>
  <c r="D73" i="38"/>
  <c r="E73" i="38"/>
  <c r="F73" i="38"/>
  <c r="G73" i="38"/>
  <c r="H73" i="38"/>
  <c r="I73" i="38"/>
  <c r="J73" i="38"/>
  <c r="K73" i="38"/>
  <c r="L73" i="38"/>
  <c r="M73" i="38"/>
  <c r="B75" i="38"/>
  <c r="C75" i="38"/>
  <c r="D75" i="38"/>
  <c r="E75" i="38"/>
  <c r="F75" i="38"/>
  <c r="G75" i="38"/>
  <c r="G140" i="38"/>
  <c r="G205" i="38"/>
  <c r="H75" i="38"/>
  <c r="I75" i="38"/>
  <c r="J75" i="38"/>
  <c r="K75" i="38"/>
  <c r="L75" i="38"/>
  <c r="M75" i="38"/>
  <c r="C76" i="38"/>
  <c r="D76" i="38"/>
  <c r="E76" i="38"/>
  <c r="F76" i="38"/>
  <c r="G76" i="38"/>
  <c r="H76" i="38"/>
  <c r="I76" i="38"/>
  <c r="J76" i="38"/>
  <c r="K76" i="38"/>
  <c r="L76" i="38"/>
  <c r="M76" i="38"/>
  <c r="U76" i="38"/>
  <c r="V76" i="38"/>
  <c r="W76" i="38"/>
  <c r="X76" i="38"/>
  <c r="B77" i="38"/>
  <c r="C77" i="38"/>
  <c r="D77" i="38"/>
  <c r="E77" i="38"/>
  <c r="F77" i="38"/>
  <c r="G77" i="38"/>
  <c r="H77" i="38"/>
  <c r="I77" i="38"/>
  <c r="J77" i="38"/>
  <c r="K77" i="38"/>
  <c r="L77" i="38"/>
  <c r="M77" i="38"/>
  <c r="U77" i="38"/>
  <c r="B78" i="38"/>
  <c r="C78" i="38"/>
  <c r="D78" i="38"/>
  <c r="D143" i="38"/>
  <c r="E78" i="38"/>
  <c r="F78" i="38"/>
  <c r="G78" i="38"/>
  <c r="G143" i="38"/>
  <c r="H78" i="38"/>
  <c r="I78" i="38"/>
  <c r="I143" i="38"/>
  <c r="J78" i="38"/>
  <c r="K78" i="38"/>
  <c r="L78" i="38"/>
  <c r="M78" i="38"/>
  <c r="U78" i="38"/>
  <c r="B79" i="38"/>
  <c r="C79" i="38"/>
  <c r="D79" i="38"/>
  <c r="E79" i="38"/>
  <c r="F79" i="38"/>
  <c r="G79" i="38"/>
  <c r="G144" i="38"/>
  <c r="H79" i="38"/>
  <c r="I79" i="38"/>
  <c r="J79" i="38"/>
  <c r="K79" i="38"/>
  <c r="L79" i="38"/>
  <c r="M79" i="38"/>
  <c r="U79" i="38"/>
  <c r="B80" i="38"/>
  <c r="C80" i="38"/>
  <c r="D80" i="38"/>
  <c r="E80" i="38"/>
  <c r="F80" i="38"/>
  <c r="G80" i="38"/>
  <c r="G145" i="38"/>
  <c r="H80" i="38"/>
  <c r="I80" i="38"/>
  <c r="J80" i="38"/>
  <c r="K80" i="38"/>
  <c r="L80" i="38"/>
  <c r="M80" i="38"/>
  <c r="U80" i="38"/>
  <c r="B81" i="38"/>
  <c r="C81" i="38"/>
  <c r="D81" i="38"/>
  <c r="E81" i="38"/>
  <c r="F81" i="38"/>
  <c r="G81" i="38"/>
  <c r="G146" i="38"/>
  <c r="H81" i="38"/>
  <c r="I81" i="38"/>
  <c r="J81" i="38"/>
  <c r="K81" i="38"/>
  <c r="L81" i="38"/>
  <c r="M81" i="38"/>
  <c r="U81" i="38"/>
  <c r="B82" i="38"/>
  <c r="C82" i="38"/>
  <c r="D82" i="38"/>
  <c r="E82" i="38"/>
  <c r="F82" i="38"/>
  <c r="G82" i="38"/>
  <c r="G147" i="38"/>
  <c r="H82" i="38"/>
  <c r="I82" i="38"/>
  <c r="I147" i="38"/>
  <c r="J82" i="38"/>
  <c r="K82" i="38"/>
  <c r="K147" i="38"/>
  <c r="L82" i="38"/>
  <c r="M82" i="38"/>
  <c r="U82" i="38"/>
  <c r="B83" i="38"/>
  <c r="C83" i="38"/>
  <c r="D83" i="38"/>
  <c r="E83" i="38"/>
  <c r="F83" i="38"/>
  <c r="G83" i="38"/>
  <c r="H83" i="38"/>
  <c r="I83" i="38"/>
  <c r="J83" i="38"/>
  <c r="K83" i="38"/>
  <c r="L83" i="38"/>
  <c r="M83" i="38"/>
  <c r="U83" i="38"/>
  <c r="B84" i="38"/>
  <c r="C84" i="38"/>
  <c r="D84" i="38"/>
  <c r="E84" i="38"/>
  <c r="F84" i="38"/>
  <c r="G84" i="38"/>
  <c r="G149" i="38"/>
  <c r="H84" i="38"/>
  <c r="I84" i="38"/>
  <c r="I149" i="38"/>
  <c r="J84" i="38"/>
  <c r="K84" i="38"/>
  <c r="K149" i="38"/>
  <c r="L84" i="38"/>
  <c r="M84" i="38"/>
  <c r="U84" i="38"/>
  <c r="B85" i="38"/>
  <c r="C85" i="38"/>
  <c r="D85" i="38"/>
  <c r="E85" i="38"/>
  <c r="F85" i="38"/>
  <c r="G85" i="38"/>
  <c r="H85" i="38"/>
  <c r="I85" i="38"/>
  <c r="J85" i="38"/>
  <c r="K85" i="38"/>
  <c r="L85" i="38"/>
  <c r="M85" i="38"/>
  <c r="U85" i="38"/>
  <c r="B86" i="38"/>
  <c r="C86" i="38"/>
  <c r="D86" i="38"/>
  <c r="D151" i="38"/>
  <c r="E86" i="38"/>
  <c r="F86" i="38"/>
  <c r="G86" i="38"/>
  <c r="G151" i="38"/>
  <c r="H86" i="38"/>
  <c r="I86" i="38"/>
  <c r="I151" i="38"/>
  <c r="J86" i="38"/>
  <c r="K86" i="38"/>
  <c r="K151" i="38"/>
  <c r="L86" i="38"/>
  <c r="M86" i="38"/>
  <c r="B87" i="38"/>
  <c r="C87" i="38"/>
  <c r="D87" i="38"/>
  <c r="E87" i="38"/>
  <c r="F87" i="38"/>
  <c r="G87" i="38"/>
  <c r="G152" i="38"/>
  <c r="H87" i="38"/>
  <c r="I87" i="38"/>
  <c r="J87" i="38"/>
  <c r="K87" i="38"/>
  <c r="L87" i="38"/>
  <c r="M87" i="38"/>
  <c r="B88" i="38"/>
  <c r="C88" i="38"/>
  <c r="D88" i="38"/>
  <c r="D153" i="38"/>
  <c r="E88" i="38"/>
  <c r="F88" i="38"/>
  <c r="G88" i="38"/>
  <c r="G153" i="38"/>
  <c r="H88" i="38"/>
  <c r="I88" i="38"/>
  <c r="I153" i="38"/>
  <c r="J88" i="38"/>
  <c r="K88" i="38"/>
  <c r="L88" i="38"/>
  <c r="M88" i="38"/>
  <c r="B89" i="38"/>
  <c r="C89" i="38"/>
  <c r="D89" i="38"/>
  <c r="E89" i="38"/>
  <c r="F89" i="38"/>
  <c r="G89" i="38"/>
  <c r="G154" i="38"/>
  <c r="H89" i="38"/>
  <c r="I89" i="38"/>
  <c r="J89" i="38"/>
  <c r="K89" i="38"/>
  <c r="L89" i="38"/>
  <c r="M89" i="38"/>
  <c r="B90" i="38"/>
  <c r="C90" i="38"/>
  <c r="D90" i="38"/>
  <c r="D155" i="38"/>
  <c r="E90" i="38"/>
  <c r="F90" i="38"/>
  <c r="G90" i="38"/>
  <c r="H90" i="38"/>
  <c r="I90" i="38"/>
  <c r="J90" i="38"/>
  <c r="K90" i="38"/>
  <c r="L90" i="38"/>
  <c r="M90" i="38"/>
  <c r="B91" i="38"/>
  <c r="C91" i="38"/>
  <c r="D91" i="38"/>
  <c r="E91" i="38"/>
  <c r="F91" i="38"/>
  <c r="G91" i="38"/>
  <c r="H91" i="38"/>
  <c r="I91" i="38"/>
  <c r="I156" i="38"/>
  <c r="J91" i="38"/>
  <c r="K91" i="38"/>
  <c r="L91" i="38"/>
  <c r="M91" i="38"/>
  <c r="B92" i="38"/>
  <c r="C92" i="38"/>
  <c r="D92" i="38"/>
  <c r="D157" i="38"/>
  <c r="E92" i="38"/>
  <c r="F92" i="38"/>
  <c r="G92" i="38"/>
  <c r="G157" i="38"/>
  <c r="H92" i="38"/>
  <c r="I92" i="38"/>
  <c r="I157" i="38"/>
  <c r="J92" i="38"/>
  <c r="K92" i="38"/>
  <c r="K157" i="38"/>
  <c r="L92" i="38"/>
  <c r="M92" i="38"/>
  <c r="B93" i="38"/>
  <c r="C93" i="38"/>
  <c r="D93" i="38"/>
  <c r="E93" i="38"/>
  <c r="F93" i="38"/>
  <c r="G93" i="38"/>
  <c r="G158" i="38"/>
  <c r="H93" i="38"/>
  <c r="I93" i="38"/>
  <c r="J93" i="38"/>
  <c r="K93" i="38"/>
  <c r="L93" i="38"/>
  <c r="M93" i="38"/>
  <c r="B94" i="38"/>
  <c r="C94" i="38"/>
  <c r="D94" i="38"/>
  <c r="D159" i="38"/>
  <c r="E94" i="38"/>
  <c r="F94" i="38"/>
  <c r="G94" i="38"/>
  <c r="H94" i="38"/>
  <c r="I94" i="38"/>
  <c r="J94" i="38"/>
  <c r="K94" i="38"/>
  <c r="K159" i="38"/>
  <c r="L94" i="38"/>
  <c r="M94" i="38"/>
  <c r="B95" i="38"/>
  <c r="C95" i="38"/>
  <c r="D95" i="38"/>
  <c r="E95" i="38"/>
  <c r="F95" i="38"/>
  <c r="G95" i="38"/>
  <c r="H95" i="38"/>
  <c r="I95" i="38"/>
  <c r="J95" i="38"/>
  <c r="K95" i="38"/>
  <c r="L95" i="38"/>
  <c r="M95" i="38"/>
  <c r="B96" i="38"/>
  <c r="C96" i="38"/>
  <c r="D96" i="38"/>
  <c r="D161" i="38"/>
  <c r="E96" i="38"/>
  <c r="F96" i="38"/>
  <c r="G96" i="38"/>
  <c r="G161" i="38"/>
  <c r="H96" i="38"/>
  <c r="I96" i="38"/>
  <c r="I161" i="38"/>
  <c r="J96" i="38"/>
  <c r="K96" i="38"/>
  <c r="L96" i="38"/>
  <c r="M96" i="38"/>
  <c r="B97" i="38"/>
  <c r="C97" i="38"/>
  <c r="D97" i="38"/>
  <c r="E97" i="38"/>
  <c r="F97" i="38"/>
  <c r="G97" i="38"/>
  <c r="H97" i="38"/>
  <c r="I97" i="38"/>
  <c r="I162" i="38"/>
  <c r="J97" i="38"/>
  <c r="K97" i="38"/>
  <c r="K162" i="38"/>
  <c r="L97" i="38"/>
  <c r="M97" i="38"/>
  <c r="B98" i="38"/>
  <c r="C98" i="38"/>
  <c r="D98" i="38"/>
  <c r="D163" i="38"/>
  <c r="E98" i="38"/>
  <c r="F98" i="38"/>
  <c r="G98" i="38"/>
  <c r="G163" i="38"/>
  <c r="H98" i="38"/>
  <c r="I98" i="38"/>
  <c r="I163" i="38"/>
  <c r="J98" i="38"/>
  <c r="J163" i="38"/>
  <c r="K98" i="38"/>
  <c r="K163" i="38"/>
  <c r="L98" i="38"/>
  <c r="M98" i="38"/>
  <c r="B99" i="38"/>
  <c r="C99" i="38"/>
  <c r="D99" i="38"/>
  <c r="E99" i="38"/>
  <c r="F99" i="38"/>
  <c r="G99" i="38"/>
  <c r="G164" i="38"/>
  <c r="H99" i="38"/>
  <c r="I99" i="38"/>
  <c r="J99" i="38"/>
  <c r="J164" i="38"/>
  <c r="K99" i="38"/>
  <c r="L99" i="38"/>
  <c r="M99" i="38"/>
  <c r="B100" i="38"/>
  <c r="C100" i="38"/>
  <c r="D100" i="38"/>
  <c r="D165" i="38"/>
  <c r="E100" i="38"/>
  <c r="F100" i="38"/>
  <c r="G100" i="38"/>
  <c r="H100" i="38"/>
  <c r="I100" i="38"/>
  <c r="J100" i="38"/>
  <c r="K100" i="38"/>
  <c r="L100" i="38"/>
  <c r="M100" i="38"/>
  <c r="B101" i="38"/>
  <c r="C101" i="38"/>
  <c r="D101" i="38"/>
  <c r="E101" i="38"/>
  <c r="F101" i="38"/>
  <c r="G101" i="38"/>
  <c r="H101" i="38"/>
  <c r="I101" i="38"/>
  <c r="I166" i="38"/>
  <c r="J101" i="38"/>
  <c r="K101" i="38"/>
  <c r="L101" i="38"/>
  <c r="M101" i="38"/>
  <c r="B102" i="38"/>
  <c r="C102" i="38"/>
  <c r="D102" i="38"/>
  <c r="D167" i="38"/>
  <c r="E102" i="38"/>
  <c r="F102" i="38"/>
  <c r="G102" i="38"/>
  <c r="G167" i="38"/>
  <c r="H102" i="38"/>
  <c r="I102" i="38"/>
  <c r="I167" i="38"/>
  <c r="J102" i="38"/>
  <c r="J167" i="38"/>
  <c r="K102" i="38"/>
  <c r="L102" i="38"/>
  <c r="M102" i="38"/>
  <c r="B103" i="38"/>
  <c r="C103" i="38"/>
  <c r="D103" i="38"/>
  <c r="E103" i="38"/>
  <c r="F103" i="38"/>
  <c r="G103" i="38"/>
  <c r="G168" i="38"/>
  <c r="H103" i="38"/>
  <c r="I103" i="38"/>
  <c r="I168" i="38"/>
  <c r="J103" i="38"/>
  <c r="K103" i="38"/>
  <c r="K168" i="38"/>
  <c r="L103" i="38"/>
  <c r="M103" i="38"/>
  <c r="B104" i="38"/>
  <c r="C104" i="38"/>
  <c r="D104" i="38"/>
  <c r="D169" i="38"/>
  <c r="E104" i="38"/>
  <c r="F104" i="38"/>
  <c r="G104" i="38"/>
  <c r="G169" i="38"/>
  <c r="H104" i="38"/>
  <c r="I104" i="38"/>
  <c r="J104" i="38"/>
  <c r="J169" i="38"/>
  <c r="K104" i="38"/>
  <c r="K169" i="38"/>
  <c r="L104" i="38"/>
  <c r="M104" i="38"/>
  <c r="B105" i="38"/>
  <c r="C105" i="38"/>
  <c r="D105" i="38"/>
  <c r="E105" i="38"/>
  <c r="F105" i="38"/>
  <c r="G105" i="38"/>
  <c r="G170" i="38"/>
  <c r="H105" i="38"/>
  <c r="I105" i="38"/>
  <c r="J105" i="38"/>
  <c r="J170" i="38"/>
  <c r="K105" i="38"/>
  <c r="L105" i="38"/>
  <c r="M105" i="38"/>
  <c r="B106" i="38"/>
  <c r="C106" i="38"/>
  <c r="D106" i="38"/>
  <c r="D171" i="38"/>
  <c r="E106" i="38"/>
  <c r="F106" i="38"/>
  <c r="G106" i="38"/>
  <c r="G171" i="38"/>
  <c r="H106" i="38"/>
  <c r="I106" i="38"/>
  <c r="J106" i="38"/>
  <c r="K106" i="38"/>
  <c r="L106" i="38"/>
  <c r="M106" i="38"/>
  <c r="B107" i="38"/>
  <c r="C107" i="38"/>
  <c r="D107" i="38"/>
  <c r="E107" i="38"/>
  <c r="F107" i="38"/>
  <c r="G107" i="38"/>
  <c r="H107" i="38"/>
  <c r="I107" i="38"/>
  <c r="I172" i="38"/>
  <c r="J107" i="38"/>
  <c r="K107" i="38"/>
  <c r="L107" i="38"/>
  <c r="M107" i="38"/>
  <c r="B108" i="38"/>
  <c r="C108" i="38"/>
  <c r="D108" i="38"/>
  <c r="D173" i="38"/>
  <c r="E108" i="38"/>
  <c r="F108" i="38"/>
  <c r="G108" i="38"/>
  <c r="H108" i="38"/>
  <c r="I108" i="38"/>
  <c r="I173" i="38"/>
  <c r="J108" i="38"/>
  <c r="J173" i="38"/>
  <c r="K108" i="38"/>
  <c r="K173" i="38"/>
  <c r="L108" i="38"/>
  <c r="M108" i="38"/>
  <c r="B109" i="38"/>
  <c r="C109" i="38"/>
  <c r="D109" i="38"/>
  <c r="E109" i="38"/>
  <c r="F109" i="38"/>
  <c r="G109" i="38"/>
  <c r="G174" i="38"/>
  <c r="H109" i="38"/>
  <c r="I109" i="38"/>
  <c r="J109" i="38"/>
  <c r="K109" i="38"/>
  <c r="L109" i="38"/>
  <c r="M109" i="38"/>
  <c r="B110" i="38"/>
  <c r="C110" i="38"/>
  <c r="D110" i="38"/>
  <c r="D175" i="38"/>
  <c r="E110" i="38"/>
  <c r="F110" i="38"/>
  <c r="G110" i="38"/>
  <c r="H110" i="38"/>
  <c r="I110" i="38"/>
  <c r="J110" i="38"/>
  <c r="K110" i="38"/>
  <c r="K175" i="38"/>
  <c r="L110" i="38"/>
  <c r="M110" i="38"/>
  <c r="B111" i="38"/>
  <c r="C111" i="38"/>
  <c r="D111" i="38"/>
  <c r="E111" i="38"/>
  <c r="F111" i="38"/>
  <c r="G111" i="38"/>
  <c r="H111" i="38"/>
  <c r="I111" i="38"/>
  <c r="J111" i="38"/>
  <c r="K111" i="38"/>
  <c r="L111" i="38"/>
  <c r="M111" i="38"/>
  <c r="B112" i="38"/>
  <c r="C112" i="38"/>
  <c r="D112" i="38"/>
  <c r="D177" i="38"/>
  <c r="E112" i="38"/>
  <c r="F112" i="38"/>
  <c r="G112" i="38"/>
  <c r="H112" i="38"/>
  <c r="I112" i="38"/>
  <c r="I177" i="38"/>
  <c r="J112" i="38"/>
  <c r="K112" i="38"/>
  <c r="L112" i="38"/>
  <c r="M112" i="38"/>
  <c r="B113" i="38"/>
  <c r="C113" i="38"/>
  <c r="D113" i="38"/>
  <c r="E113" i="38"/>
  <c r="F113" i="38"/>
  <c r="G113" i="38"/>
  <c r="H113" i="38"/>
  <c r="I113" i="38"/>
  <c r="I178" i="38"/>
  <c r="J113" i="38"/>
  <c r="K113" i="38"/>
  <c r="L113" i="38"/>
  <c r="M113" i="38"/>
  <c r="B114" i="38"/>
  <c r="C114" i="38"/>
  <c r="D114" i="38"/>
  <c r="D179" i="38"/>
  <c r="E114" i="38"/>
  <c r="F114" i="38"/>
  <c r="G114" i="38"/>
  <c r="G179" i="38"/>
  <c r="H114" i="38"/>
  <c r="I114" i="38"/>
  <c r="I179" i="38"/>
  <c r="J114" i="38"/>
  <c r="J179" i="38"/>
  <c r="K114" i="38"/>
  <c r="K179" i="38"/>
  <c r="L114" i="38"/>
  <c r="M114" i="38"/>
  <c r="B115" i="38"/>
  <c r="C115" i="38"/>
  <c r="D115" i="38"/>
  <c r="E115" i="38"/>
  <c r="F115" i="38"/>
  <c r="G115" i="38"/>
  <c r="G180" i="38"/>
  <c r="H115" i="38"/>
  <c r="I115" i="38"/>
  <c r="J115" i="38"/>
  <c r="J180" i="38"/>
  <c r="K115" i="38"/>
  <c r="L115" i="38"/>
  <c r="M115" i="38"/>
  <c r="B116" i="38"/>
  <c r="C116" i="38"/>
  <c r="D116" i="38"/>
  <c r="D181" i="38"/>
  <c r="E116" i="38"/>
  <c r="F116" i="38"/>
  <c r="G116" i="38"/>
  <c r="H116" i="38"/>
  <c r="I116" i="38"/>
  <c r="J116" i="38"/>
  <c r="K116" i="38"/>
  <c r="L116" i="38"/>
  <c r="M116" i="38"/>
  <c r="B117" i="38"/>
  <c r="C117" i="38"/>
  <c r="D117" i="38"/>
  <c r="E117" i="38"/>
  <c r="F117" i="38"/>
  <c r="G117" i="38"/>
  <c r="H117" i="38"/>
  <c r="I117" i="38"/>
  <c r="I182" i="38"/>
  <c r="J117" i="38"/>
  <c r="K117" i="38"/>
  <c r="L117" i="38"/>
  <c r="M117" i="38"/>
  <c r="B118" i="38"/>
  <c r="C118" i="38"/>
  <c r="D118" i="38"/>
  <c r="D183" i="38"/>
  <c r="E118" i="38"/>
  <c r="F118" i="38"/>
  <c r="G118" i="38"/>
  <c r="H118" i="38"/>
  <c r="I118" i="38"/>
  <c r="I183" i="38"/>
  <c r="J118" i="38"/>
  <c r="J183" i="38"/>
  <c r="K118" i="38"/>
  <c r="L118" i="38"/>
  <c r="M118" i="38"/>
  <c r="B119" i="38"/>
  <c r="C119" i="38"/>
  <c r="D119" i="38"/>
  <c r="E119" i="38"/>
  <c r="F119" i="38"/>
  <c r="G119" i="38"/>
  <c r="G184" i="38"/>
  <c r="H119" i="38"/>
  <c r="I119" i="38"/>
  <c r="I184" i="38"/>
  <c r="J119" i="38"/>
  <c r="K119" i="38"/>
  <c r="L119" i="38"/>
  <c r="M119" i="38"/>
  <c r="B120" i="38"/>
  <c r="C120" i="38"/>
  <c r="D120" i="38"/>
  <c r="D185" i="38"/>
  <c r="E120" i="38"/>
  <c r="F120" i="38"/>
  <c r="G120" i="38"/>
  <c r="G185" i="38"/>
  <c r="H120" i="38"/>
  <c r="I120" i="38"/>
  <c r="J120" i="38"/>
  <c r="J185" i="38"/>
  <c r="K120" i="38"/>
  <c r="K185" i="38"/>
  <c r="L120" i="38"/>
  <c r="M120" i="38"/>
  <c r="B121" i="38"/>
  <c r="C121" i="38"/>
  <c r="D121" i="38"/>
  <c r="E121" i="38"/>
  <c r="F121" i="38"/>
  <c r="G121" i="38"/>
  <c r="G186" i="38"/>
  <c r="H121" i="38"/>
  <c r="I121" i="38"/>
  <c r="J121" i="38"/>
  <c r="J186" i="38"/>
  <c r="K121" i="38"/>
  <c r="L121" i="38"/>
  <c r="M121" i="38"/>
  <c r="B122" i="38"/>
  <c r="C122" i="38"/>
  <c r="D122" i="38"/>
  <c r="D187" i="38"/>
  <c r="E122" i="38"/>
  <c r="F122" i="38"/>
  <c r="G122" i="38"/>
  <c r="H122" i="38"/>
  <c r="I122" i="38"/>
  <c r="J122" i="38"/>
  <c r="K122" i="38"/>
  <c r="L122" i="38"/>
  <c r="M122" i="38"/>
  <c r="B123" i="38"/>
  <c r="C123" i="38"/>
  <c r="D123" i="38"/>
  <c r="E123" i="38"/>
  <c r="F123" i="38"/>
  <c r="G123" i="38"/>
  <c r="H123" i="38"/>
  <c r="I123" i="38"/>
  <c r="I188" i="38"/>
  <c r="J123" i="38"/>
  <c r="K123" i="38"/>
  <c r="L123" i="38"/>
  <c r="M123" i="38"/>
  <c r="B124" i="38"/>
  <c r="C124" i="38"/>
  <c r="D124" i="38"/>
  <c r="D189" i="38"/>
  <c r="E124" i="38"/>
  <c r="F124" i="38"/>
  <c r="G124" i="38"/>
  <c r="G189" i="38"/>
  <c r="H124" i="38"/>
  <c r="I124" i="38"/>
  <c r="I189" i="38"/>
  <c r="J124" i="38"/>
  <c r="J189" i="38"/>
  <c r="K124" i="38"/>
  <c r="K189" i="38"/>
  <c r="L124" i="38"/>
  <c r="M124" i="38"/>
  <c r="B125" i="38"/>
  <c r="C125" i="38"/>
  <c r="D125" i="38"/>
  <c r="E125" i="38"/>
  <c r="F125" i="38"/>
  <c r="G125" i="38"/>
  <c r="G190" i="38"/>
  <c r="H125" i="38"/>
  <c r="I125" i="38"/>
  <c r="J125" i="38"/>
  <c r="K125" i="38"/>
  <c r="L125" i="38"/>
  <c r="M125" i="38"/>
  <c r="B126" i="38"/>
  <c r="C126" i="38"/>
  <c r="D126" i="38"/>
  <c r="D191" i="38"/>
  <c r="E126" i="38"/>
  <c r="F126" i="38"/>
  <c r="G126" i="38"/>
  <c r="G191" i="38"/>
  <c r="H126" i="38"/>
  <c r="I126" i="38"/>
  <c r="J126" i="38"/>
  <c r="K126" i="38"/>
  <c r="K191" i="38"/>
  <c r="L126" i="38"/>
  <c r="M126" i="38"/>
  <c r="B127" i="38"/>
  <c r="C127" i="38"/>
  <c r="D127" i="38"/>
  <c r="E127" i="38"/>
  <c r="F127" i="38"/>
  <c r="G127" i="38"/>
  <c r="H127" i="38"/>
  <c r="I127" i="38"/>
  <c r="J127" i="38"/>
  <c r="K127" i="38"/>
  <c r="L127" i="38"/>
  <c r="M127" i="38"/>
  <c r="B128" i="38"/>
  <c r="C128" i="38"/>
  <c r="D128" i="38"/>
  <c r="D193" i="38"/>
  <c r="E128" i="38"/>
  <c r="F128" i="38"/>
  <c r="G128" i="38"/>
  <c r="G193" i="38"/>
  <c r="H128" i="38"/>
  <c r="I128" i="38"/>
  <c r="I193" i="38"/>
  <c r="J128" i="38"/>
  <c r="K128" i="38"/>
  <c r="L128" i="38"/>
  <c r="M128" i="38"/>
  <c r="B129" i="38"/>
  <c r="C129" i="38"/>
  <c r="D129" i="38"/>
  <c r="E129" i="38"/>
  <c r="F129" i="38"/>
  <c r="G129" i="38"/>
  <c r="H129" i="38"/>
  <c r="I129" i="38"/>
  <c r="I194" i="38"/>
  <c r="J129" i="38"/>
  <c r="K129" i="38"/>
  <c r="L129" i="38"/>
  <c r="M129" i="38"/>
  <c r="B130" i="38"/>
  <c r="C130" i="38"/>
  <c r="D130" i="38"/>
  <c r="D195" i="38"/>
  <c r="E130" i="38"/>
  <c r="F130" i="38"/>
  <c r="G130" i="38"/>
  <c r="H130" i="38"/>
  <c r="I130" i="38"/>
  <c r="I195" i="38"/>
  <c r="J130" i="38"/>
  <c r="J195" i="38"/>
  <c r="K130" i="38"/>
  <c r="K195" i="38"/>
  <c r="L130" i="38"/>
  <c r="M130" i="38"/>
  <c r="B131" i="38"/>
  <c r="C131" i="38"/>
  <c r="D131" i="38"/>
  <c r="D196" i="38"/>
  <c r="E131" i="38"/>
  <c r="F131" i="38"/>
  <c r="G131" i="38"/>
  <c r="G196" i="38"/>
  <c r="H131" i="38"/>
  <c r="I131" i="38"/>
  <c r="I196" i="38"/>
  <c r="J131" i="38"/>
  <c r="K131" i="38"/>
  <c r="L131" i="38"/>
  <c r="L196" i="38"/>
  <c r="M131" i="38"/>
  <c r="B132" i="38"/>
  <c r="C132" i="38"/>
  <c r="D132" i="38"/>
  <c r="D197" i="38"/>
  <c r="E132" i="38"/>
  <c r="F132" i="38"/>
  <c r="G132" i="38"/>
  <c r="G197" i="38"/>
  <c r="H132" i="38"/>
  <c r="I132" i="38"/>
  <c r="I197" i="38"/>
  <c r="J132" i="38"/>
  <c r="J197" i="38"/>
  <c r="K132" i="38"/>
  <c r="K197" i="38"/>
  <c r="L132" i="38"/>
  <c r="L197" i="38"/>
  <c r="M132" i="38"/>
  <c r="B133" i="38"/>
  <c r="C133" i="38"/>
  <c r="D133" i="38"/>
  <c r="E133" i="38"/>
  <c r="F133" i="38"/>
  <c r="G133" i="38"/>
  <c r="G198" i="38"/>
  <c r="H133" i="38"/>
  <c r="I133" i="38"/>
  <c r="J133" i="38"/>
  <c r="K133" i="38"/>
  <c r="L133" i="38"/>
  <c r="M133" i="38"/>
  <c r="B134" i="38"/>
  <c r="C134" i="38"/>
  <c r="D134" i="38"/>
  <c r="D199" i="38"/>
  <c r="E134" i="38"/>
  <c r="F134" i="38"/>
  <c r="G134" i="38"/>
  <c r="G199" i="38"/>
  <c r="H134" i="38"/>
  <c r="I134" i="38"/>
  <c r="I199" i="38"/>
  <c r="J134" i="38"/>
  <c r="J199" i="38"/>
  <c r="K134" i="38"/>
  <c r="K199" i="38"/>
  <c r="L134" i="38"/>
  <c r="L199" i="38"/>
  <c r="M134" i="38"/>
  <c r="D138" i="38"/>
  <c r="G138" i="38"/>
  <c r="G155" i="38"/>
  <c r="I138" i="38"/>
  <c r="J138" i="38"/>
  <c r="J204" i="38"/>
  <c r="J219" i="8"/>
  <c r="K138" i="38"/>
  <c r="L138" i="38"/>
  <c r="B140" i="38"/>
  <c r="C140" i="38"/>
  <c r="J140" i="38"/>
  <c r="K140" i="38"/>
  <c r="K205" i="38"/>
  <c r="K232" i="8"/>
  <c r="B141" i="38"/>
  <c r="C141" i="38"/>
  <c r="G141" i="38"/>
  <c r="I141" i="38"/>
  <c r="B142" i="38"/>
  <c r="C142" i="38"/>
  <c r="D142" i="38"/>
  <c r="G142" i="38"/>
  <c r="B143" i="38"/>
  <c r="C143" i="38"/>
  <c r="B144" i="38"/>
  <c r="C144" i="38"/>
  <c r="D144" i="38"/>
  <c r="B145" i="38"/>
  <c r="C145" i="38"/>
  <c r="B146" i="38"/>
  <c r="C146" i="38"/>
  <c r="D146" i="38"/>
  <c r="B147" i="38"/>
  <c r="C147" i="38"/>
  <c r="J147" i="38"/>
  <c r="B148" i="38"/>
  <c r="C148" i="38"/>
  <c r="G148" i="38"/>
  <c r="J148" i="38"/>
  <c r="K148" i="38"/>
  <c r="B149" i="38"/>
  <c r="C149" i="38"/>
  <c r="B150" i="38"/>
  <c r="C150" i="38"/>
  <c r="D150" i="38"/>
  <c r="G150" i="38"/>
  <c r="B151" i="38"/>
  <c r="C151" i="38"/>
  <c r="B152" i="38"/>
  <c r="C152" i="38"/>
  <c r="D152" i="38"/>
  <c r="B153" i="38"/>
  <c r="C153" i="38"/>
  <c r="J153" i="38"/>
  <c r="B154" i="38"/>
  <c r="C154" i="38"/>
  <c r="D154" i="38"/>
  <c r="J154" i="38"/>
  <c r="B155" i="38"/>
  <c r="C155" i="38"/>
  <c r="I155" i="38"/>
  <c r="J155" i="38"/>
  <c r="K155" i="38"/>
  <c r="B156" i="38"/>
  <c r="C156" i="38"/>
  <c r="G156" i="38"/>
  <c r="J156" i="38"/>
  <c r="B157" i="38"/>
  <c r="C157" i="38"/>
  <c r="B158" i="38"/>
  <c r="C158" i="38"/>
  <c r="D158" i="38"/>
  <c r="J158" i="38"/>
  <c r="B159" i="38"/>
  <c r="C159" i="38"/>
  <c r="G159" i="38"/>
  <c r="I159" i="38"/>
  <c r="J159" i="38"/>
  <c r="B160" i="38"/>
  <c r="C160" i="38"/>
  <c r="D160" i="38"/>
  <c r="G160" i="38"/>
  <c r="B161" i="38"/>
  <c r="C161" i="38"/>
  <c r="J161" i="38"/>
  <c r="B162" i="38"/>
  <c r="C162" i="38"/>
  <c r="D162" i="38"/>
  <c r="G162" i="38"/>
  <c r="J162" i="38"/>
  <c r="B163" i="38"/>
  <c r="C163" i="38"/>
  <c r="B164" i="38"/>
  <c r="C164" i="38"/>
  <c r="D164" i="38"/>
  <c r="B165" i="38"/>
  <c r="C165" i="38"/>
  <c r="I165" i="38"/>
  <c r="J165" i="38"/>
  <c r="K165" i="38"/>
  <c r="B166" i="38"/>
  <c r="C166" i="38"/>
  <c r="G166" i="38"/>
  <c r="B167" i="38"/>
  <c r="C167" i="38"/>
  <c r="B168" i="38"/>
  <c r="C168" i="38"/>
  <c r="D168" i="38"/>
  <c r="J168" i="38"/>
  <c r="B169" i="38"/>
  <c r="C169" i="38"/>
  <c r="I169" i="38"/>
  <c r="B170" i="38"/>
  <c r="C170" i="38"/>
  <c r="D170" i="38"/>
  <c r="B171" i="38"/>
  <c r="C171" i="38"/>
  <c r="I171" i="38"/>
  <c r="J171" i="38"/>
  <c r="K171" i="38"/>
  <c r="B172" i="38"/>
  <c r="C172" i="38"/>
  <c r="G172" i="38"/>
  <c r="J172" i="38"/>
  <c r="B173" i="38"/>
  <c r="C173" i="38"/>
  <c r="G173" i="38"/>
  <c r="B174" i="38"/>
  <c r="C174" i="38"/>
  <c r="D174" i="38"/>
  <c r="J174" i="38"/>
  <c r="B175" i="38"/>
  <c r="C175" i="38"/>
  <c r="G175" i="38"/>
  <c r="I175" i="38"/>
  <c r="J175" i="38"/>
  <c r="B176" i="38"/>
  <c r="C176" i="38"/>
  <c r="D176" i="38"/>
  <c r="G176" i="38"/>
  <c r="B177" i="38"/>
  <c r="C177" i="38"/>
  <c r="G177" i="38"/>
  <c r="J177" i="38"/>
  <c r="B178" i="38"/>
  <c r="C178" i="38"/>
  <c r="D178" i="38"/>
  <c r="G178" i="38"/>
  <c r="J178" i="38"/>
  <c r="K178" i="38"/>
  <c r="B179" i="38"/>
  <c r="C179" i="38"/>
  <c r="B180" i="38"/>
  <c r="C180" i="38"/>
  <c r="D180" i="38"/>
  <c r="B181" i="38"/>
  <c r="C181" i="38"/>
  <c r="I181" i="38"/>
  <c r="J181" i="38"/>
  <c r="K181" i="38"/>
  <c r="B182" i="38"/>
  <c r="C182" i="38"/>
  <c r="G182" i="38"/>
  <c r="B183" i="38"/>
  <c r="C183" i="38"/>
  <c r="G183" i="38"/>
  <c r="B184" i="38"/>
  <c r="C184" i="38"/>
  <c r="D184" i="38"/>
  <c r="J184" i="38"/>
  <c r="K184" i="38"/>
  <c r="B185" i="38"/>
  <c r="C185" i="38"/>
  <c r="I185" i="38"/>
  <c r="B186" i="38"/>
  <c r="C186" i="38"/>
  <c r="D186" i="38"/>
  <c r="B187" i="38"/>
  <c r="C187" i="38"/>
  <c r="G187" i="38"/>
  <c r="I187" i="38"/>
  <c r="J187" i="38"/>
  <c r="K187" i="38"/>
  <c r="B188" i="38"/>
  <c r="C188" i="38"/>
  <c r="G188" i="38"/>
  <c r="J188" i="38"/>
  <c r="B189" i="38"/>
  <c r="C189" i="38"/>
  <c r="B190" i="38"/>
  <c r="C190" i="38"/>
  <c r="D190" i="38"/>
  <c r="J190" i="38"/>
  <c r="K190" i="38"/>
  <c r="B191" i="38"/>
  <c r="C191" i="38"/>
  <c r="I191" i="38"/>
  <c r="J191" i="38"/>
  <c r="B192" i="38"/>
  <c r="C192" i="38"/>
  <c r="D192" i="38"/>
  <c r="G192" i="38"/>
  <c r="B193" i="38"/>
  <c r="C193" i="38"/>
  <c r="J193" i="38"/>
  <c r="K193" i="38"/>
  <c r="B194" i="38"/>
  <c r="C194" i="38"/>
  <c r="D194" i="38"/>
  <c r="G194" i="38"/>
  <c r="J194" i="38"/>
  <c r="K194" i="38"/>
  <c r="B195" i="38"/>
  <c r="C195" i="38"/>
  <c r="G195" i="38"/>
  <c r="B196" i="38"/>
  <c r="C196" i="38"/>
  <c r="J196" i="38"/>
  <c r="K196" i="38"/>
  <c r="B197" i="38"/>
  <c r="C197" i="38"/>
  <c r="B198" i="38"/>
  <c r="C198" i="38"/>
  <c r="D198" i="38"/>
  <c r="I198" i="38"/>
  <c r="J198" i="38"/>
  <c r="K198" i="38"/>
  <c r="L198" i="38"/>
  <c r="B199" i="38"/>
  <c r="C199" i="38"/>
  <c r="D204" i="38"/>
  <c r="D219" i="8"/>
  <c r="G204" i="38"/>
  <c r="J205" i="38"/>
  <c r="N205" i="38"/>
  <c r="G206" i="38"/>
  <c r="G245" i="8"/>
  <c r="I206" i="38"/>
  <c r="I245" i="8"/>
  <c r="A1" i="37"/>
  <c r="A2" i="37"/>
  <c r="A4" i="37"/>
  <c r="D73" i="37"/>
  <c r="E73" i="37"/>
  <c r="F73" i="37"/>
  <c r="G73" i="37"/>
  <c r="H73" i="37"/>
  <c r="I73" i="37"/>
  <c r="J73" i="37"/>
  <c r="K73" i="37"/>
  <c r="L73" i="37"/>
  <c r="M73" i="37"/>
  <c r="M138" i="37"/>
  <c r="B75" i="37"/>
  <c r="C75" i="37"/>
  <c r="D75" i="37"/>
  <c r="E75" i="37"/>
  <c r="F75" i="37"/>
  <c r="G75" i="37"/>
  <c r="H75" i="37"/>
  <c r="I75" i="37"/>
  <c r="J75" i="37"/>
  <c r="K75" i="37"/>
  <c r="L75" i="37"/>
  <c r="M75" i="37"/>
  <c r="C76" i="37"/>
  <c r="D76" i="37"/>
  <c r="E76" i="37"/>
  <c r="F76" i="37"/>
  <c r="G76" i="37"/>
  <c r="H76" i="37"/>
  <c r="I76" i="37"/>
  <c r="J76" i="37"/>
  <c r="K76" i="37"/>
  <c r="L76" i="37"/>
  <c r="M76" i="37"/>
  <c r="U76" i="37"/>
  <c r="V76" i="37"/>
  <c r="W76" i="37"/>
  <c r="X76" i="37"/>
  <c r="B77" i="37"/>
  <c r="C77" i="37"/>
  <c r="D77" i="37"/>
  <c r="E77" i="37"/>
  <c r="F77" i="37"/>
  <c r="G77" i="37"/>
  <c r="H77" i="37"/>
  <c r="I77" i="37"/>
  <c r="J77" i="37"/>
  <c r="K77" i="37"/>
  <c r="L77" i="37"/>
  <c r="M77" i="37"/>
  <c r="U77" i="37"/>
  <c r="B78" i="37"/>
  <c r="C78" i="37"/>
  <c r="D78" i="37"/>
  <c r="E78" i="37"/>
  <c r="F78" i="37"/>
  <c r="G78" i="37"/>
  <c r="H78" i="37"/>
  <c r="I78" i="37"/>
  <c r="J78" i="37"/>
  <c r="K78" i="37"/>
  <c r="L78" i="37"/>
  <c r="M78" i="37"/>
  <c r="U78" i="37"/>
  <c r="B79" i="37"/>
  <c r="C79" i="37"/>
  <c r="D79" i="37"/>
  <c r="E79" i="37"/>
  <c r="F79" i="37"/>
  <c r="G79" i="37"/>
  <c r="H79" i="37"/>
  <c r="I79" i="37"/>
  <c r="J79" i="37"/>
  <c r="K79" i="37"/>
  <c r="L79" i="37"/>
  <c r="M79" i="37"/>
  <c r="U79" i="37"/>
  <c r="B80" i="37"/>
  <c r="C80" i="37"/>
  <c r="D80" i="37"/>
  <c r="E80" i="37"/>
  <c r="F80" i="37"/>
  <c r="G80" i="37"/>
  <c r="H80" i="37"/>
  <c r="I80" i="37"/>
  <c r="J80" i="37"/>
  <c r="K80" i="37"/>
  <c r="L80" i="37"/>
  <c r="M80" i="37"/>
  <c r="U80" i="37"/>
  <c r="B81" i="37"/>
  <c r="C81" i="37"/>
  <c r="D81" i="37"/>
  <c r="E81" i="37"/>
  <c r="F81" i="37"/>
  <c r="G81" i="37"/>
  <c r="H81" i="37"/>
  <c r="I81" i="37"/>
  <c r="J81" i="37"/>
  <c r="J146" i="37"/>
  <c r="K81" i="37"/>
  <c r="L81" i="37"/>
  <c r="M81" i="37"/>
  <c r="U81" i="37"/>
  <c r="B82" i="37"/>
  <c r="C82" i="37"/>
  <c r="D82" i="37"/>
  <c r="E82" i="37"/>
  <c r="F82" i="37"/>
  <c r="G82" i="37"/>
  <c r="H82" i="37"/>
  <c r="I82" i="37"/>
  <c r="I147" i="37"/>
  <c r="J82" i="37"/>
  <c r="J147" i="37"/>
  <c r="K82" i="37"/>
  <c r="L82" i="37"/>
  <c r="M82" i="37"/>
  <c r="M147" i="37"/>
  <c r="U82" i="37"/>
  <c r="B83" i="37"/>
  <c r="C83" i="37"/>
  <c r="D83" i="37"/>
  <c r="E83" i="37"/>
  <c r="F83" i="37"/>
  <c r="G83" i="37"/>
  <c r="H83" i="37"/>
  <c r="I83" i="37"/>
  <c r="J83" i="37"/>
  <c r="K83" i="37"/>
  <c r="L83" i="37"/>
  <c r="M83" i="37"/>
  <c r="M148" i="37"/>
  <c r="U83" i="37"/>
  <c r="B84" i="37"/>
  <c r="C84" i="37"/>
  <c r="D84" i="37"/>
  <c r="E84" i="37"/>
  <c r="F84" i="37"/>
  <c r="G84" i="37"/>
  <c r="H84" i="37"/>
  <c r="H149" i="37"/>
  <c r="I84" i="37"/>
  <c r="J84" i="37"/>
  <c r="K84" i="37"/>
  <c r="L84" i="37"/>
  <c r="M84" i="37"/>
  <c r="U84" i="37"/>
  <c r="B85" i="37"/>
  <c r="C85" i="37"/>
  <c r="D85" i="37"/>
  <c r="E85" i="37"/>
  <c r="F85" i="37"/>
  <c r="G85" i="37"/>
  <c r="H85" i="37"/>
  <c r="I85" i="37"/>
  <c r="J85" i="37"/>
  <c r="J150" i="37"/>
  <c r="K85" i="37"/>
  <c r="L85" i="37"/>
  <c r="M85" i="37"/>
  <c r="U85" i="37"/>
  <c r="B86" i="37"/>
  <c r="C86" i="37"/>
  <c r="D86" i="37"/>
  <c r="E86" i="37"/>
  <c r="F86" i="37"/>
  <c r="G86" i="37"/>
  <c r="H86" i="37"/>
  <c r="I86" i="37"/>
  <c r="I151" i="37"/>
  <c r="J86" i="37"/>
  <c r="K86" i="37"/>
  <c r="L86" i="37"/>
  <c r="M86" i="37"/>
  <c r="B87" i="37"/>
  <c r="C87" i="37"/>
  <c r="D87" i="37"/>
  <c r="E87" i="37"/>
  <c r="F87" i="37"/>
  <c r="G87" i="37"/>
  <c r="H87" i="37"/>
  <c r="I87" i="37"/>
  <c r="I152" i="37"/>
  <c r="J87" i="37"/>
  <c r="J152" i="37"/>
  <c r="K87" i="37"/>
  <c r="L87" i="37"/>
  <c r="M87" i="37"/>
  <c r="M152" i="37"/>
  <c r="B88" i="37"/>
  <c r="C88" i="37"/>
  <c r="D88" i="37"/>
  <c r="E88" i="37"/>
  <c r="F88" i="37"/>
  <c r="F153" i="37"/>
  <c r="G88" i="37"/>
  <c r="H88" i="37"/>
  <c r="I88" i="37"/>
  <c r="J88" i="37"/>
  <c r="K88" i="37"/>
  <c r="L88" i="37"/>
  <c r="M88" i="37"/>
  <c r="M153" i="37"/>
  <c r="B89" i="37"/>
  <c r="C89" i="37"/>
  <c r="D89" i="37"/>
  <c r="E89" i="37"/>
  <c r="F89" i="37"/>
  <c r="G89" i="37"/>
  <c r="H89" i="37"/>
  <c r="I89" i="37"/>
  <c r="J89" i="37"/>
  <c r="J154" i="37"/>
  <c r="K89" i="37"/>
  <c r="L89" i="37"/>
  <c r="M89" i="37"/>
  <c r="B90" i="37"/>
  <c r="C90" i="37"/>
  <c r="D90" i="37"/>
  <c r="E90" i="37"/>
  <c r="F90" i="37"/>
  <c r="F155" i="37"/>
  <c r="G90" i="37"/>
  <c r="H90" i="37"/>
  <c r="I90" i="37"/>
  <c r="I155" i="37"/>
  <c r="J90" i="37"/>
  <c r="K90" i="37"/>
  <c r="L90" i="37"/>
  <c r="M90" i="37"/>
  <c r="B91" i="37"/>
  <c r="C91" i="37"/>
  <c r="D91" i="37"/>
  <c r="E91" i="37"/>
  <c r="F91" i="37"/>
  <c r="G91" i="37"/>
  <c r="H91" i="37"/>
  <c r="I91" i="37"/>
  <c r="J91" i="37"/>
  <c r="J156" i="37"/>
  <c r="K91" i="37"/>
  <c r="L91" i="37"/>
  <c r="M91" i="37"/>
  <c r="M156" i="37"/>
  <c r="B92" i="37"/>
  <c r="C92" i="37"/>
  <c r="D92" i="37"/>
  <c r="E92" i="37"/>
  <c r="F92" i="37"/>
  <c r="G92" i="37"/>
  <c r="H92" i="37"/>
  <c r="I92" i="37"/>
  <c r="J92" i="37"/>
  <c r="K92" i="37"/>
  <c r="L92" i="37"/>
  <c r="M92" i="37"/>
  <c r="M157" i="37"/>
  <c r="B93" i="37"/>
  <c r="C93" i="37"/>
  <c r="D93" i="37"/>
  <c r="E93" i="37"/>
  <c r="F93" i="37"/>
  <c r="G93" i="37"/>
  <c r="H93" i="37"/>
  <c r="I93" i="37"/>
  <c r="J93" i="37"/>
  <c r="K93" i="37"/>
  <c r="L93" i="37"/>
  <c r="M93" i="37"/>
  <c r="M158" i="37"/>
  <c r="B94" i="37"/>
  <c r="C94" i="37"/>
  <c r="D94" i="37"/>
  <c r="E94" i="37"/>
  <c r="F94" i="37"/>
  <c r="G94" i="37"/>
  <c r="H94" i="37"/>
  <c r="I94" i="37"/>
  <c r="I159" i="37"/>
  <c r="J94" i="37"/>
  <c r="K94" i="37"/>
  <c r="L94" i="37"/>
  <c r="M94" i="37"/>
  <c r="M159" i="37"/>
  <c r="B95" i="37"/>
  <c r="C95" i="37"/>
  <c r="D95" i="37"/>
  <c r="E95" i="37"/>
  <c r="F95" i="37"/>
  <c r="G95" i="37"/>
  <c r="G160" i="37"/>
  <c r="H95" i="37"/>
  <c r="I95" i="37"/>
  <c r="J95" i="37"/>
  <c r="K95" i="37"/>
  <c r="L95" i="37"/>
  <c r="M95" i="37"/>
  <c r="M160" i="37"/>
  <c r="B96" i="37"/>
  <c r="C96" i="37"/>
  <c r="D96" i="37"/>
  <c r="E96" i="37"/>
  <c r="F96" i="37"/>
  <c r="F161" i="37"/>
  <c r="G96" i="37"/>
  <c r="H96" i="37"/>
  <c r="I96" i="37"/>
  <c r="J96" i="37"/>
  <c r="K96" i="37"/>
  <c r="L96" i="37"/>
  <c r="M96" i="37"/>
  <c r="M161" i="37"/>
  <c r="B97" i="37"/>
  <c r="C97" i="37"/>
  <c r="D97" i="37"/>
  <c r="E97" i="37"/>
  <c r="F97" i="37"/>
  <c r="G97" i="37"/>
  <c r="H97" i="37"/>
  <c r="I97" i="37"/>
  <c r="I162" i="37"/>
  <c r="J97" i="37"/>
  <c r="K97" i="37"/>
  <c r="L97" i="37"/>
  <c r="M97" i="37"/>
  <c r="M162" i="37"/>
  <c r="B98" i="37"/>
  <c r="C98" i="37"/>
  <c r="D98" i="37"/>
  <c r="E98" i="37"/>
  <c r="F98" i="37"/>
  <c r="F163" i="37"/>
  <c r="G98" i="37"/>
  <c r="H98" i="37"/>
  <c r="I98" i="37"/>
  <c r="I163" i="37"/>
  <c r="J98" i="37"/>
  <c r="K98" i="37"/>
  <c r="L98" i="37"/>
  <c r="M98" i="37"/>
  <c r="M163" i="37"/>
  <c r="B99" i="37"/>
  <c r="C99" i="37"/>
  <c r="D99" i="37"/>
  <c r="E99" i="37"/>
  <c r="F99" i="37"/>
  <c r="G99" i="37"/>
  <c r="H99" i="37"/>
  <c r="I99" i="37"/>
  <c r="J99" i="37"/>
  <c r="J164" i="37"/>
  <c r="K99" i="37"/>
  <c r="L99" i="37"/>
  <c r="M99" i="37"/>
  <c r="M164" i="37"/>
  <c r="B100" i="37"/>
  <c r="C100" i="37"/>
  <c r="D100" i="37"/>
  <c r="E100" i="37"/>
  <c r="F100" i="37"/>
  <c r="F165" i="37"/>
  <c r="G100" i="37"/>
  <c r="H100" i="37"/>
  <c r="I100" i="37"/>
  <c r="J100" i="37"/>
  <c r="K100" i="37"/>
  <c r="L100" i="37"/>
  <c r="M100" i="37"/>
  <c r="B101" i="37"/>
  <c r="C101" i="37"/>
  <c r="D101" i="37"/>
  <c r="E101" i="37"/>
  <c r="F101" i="37"/>
  <c r="G101" i="37"/>
  <c r="G166" i="37"/>
  <c r="H101" i="37"/>
  <c r="I101" i="37"/>
  <c r="I166" i="37"/>
  <c r="J101" i="37"/>
  <c r="J166" i="37"/>
  <c r="K101" i="37"/>
  <c r="L101" i="37"/>
  <c r="M101" i="37"/>
  <c r="M166" i="37"/>
  <c r="B102" i="37"/>
  <c r="C102" i="37"/>
  <c r="D102" i="37"/>
  <c r="E102" i="37"/>
  <c r="F102" i="37"/>
  <c r="G102" i="37"/>
  <c r="H102" i="37"/>
  <c r="I102" i="37"/>
  <c r="J102" i="37"/>
  <c r="K102" i="37"/>
  <c r="L102" i="37"/>
  <c r="M102" i="37"/>
  <c r="M167" i="37"/>
  <c r="B103" i="37"/>
  <c r="C103" i="37"/>
  <c r="D103" i="37"/>
  <c r="E103" i="37"/>
  <c r="F103" i="37"/>
  <c r="G103" i="37"/>
  <c r="G168" i="37"/>
  <c r="H103" i="37"/>
  <c r="I103" i="37"/>
  <c r="I168" i="37"/>
  <c r="J103" i="37"/>
  <c r="J168" i="37"/>
  <c r="K103" i="37"/>
  <c r="L103" i="37"/>
  <c r="M103" i="37"/>
  <c r="B104" i="37"/>
  <c r="C104" i="37"/>
  <c r="D104" i="37"/>
  <c r="E104" i="37"/>
  <c r="F104" i="37"/>
  <c r="F169" i="37"/>
  <c r="G104" i="37"/>
  <c r="H104" i="37"/>
  <c r="H169" i="37"/>
  <c r="I104" i="37"/>
  <c r="J104" i="37"/>
  <c r="K104" i="37"/>
  <c r="L104" i="37"/>
  <c r="M104" i="37"/>
  <c r="M169" i="37"/>
  <c r="B105" i="37"/>
  <c r="C105" i="37"/>
  <c r="D105" i="37"/>
  <c r="E105" i="37"/>
  <c r="F105" i="37"/>
  <c r="G105" i="37"/>
  <c r="H105" i="37"/>
  <c r="I105" i="37"/>
  <c r="I170" i="37"/>
  <c r="J105" i="37"/>
  <c r="K105" i="37"/>
  <c r="L105" i="37"/>
  <c r="M105" i="37"/>
  <c r="B106" i="37"/>
  <c r="C106" i="37"/>
  <c r="D106" i="37"/>
  <c r="E106" i="37"/>
  <c r="F106" i="37"/>
  <c r="G106" i="37"/>
  <c r="H106" i="37"/>
  <c r="I106" i="37"/>
  <c r="I171" i="37"/>
  <c r="J106" i="37"/>
  <c r="K106" i="37"/>
  <c r="L106" i="37"/>
  <c r="M106" i="37"/>
  <c r="M171" i="37"/>
  <c r="B107" i="37"/>
  <c r="C107" i="37"/>
  <c r="D107" i="37"/>
  <c r="E107" i="37"/>
  <c r="F107" i="37"/>
  <c r="G107" i="37"/>
  <c r="G172" i="37"/>
  <c r="H107" i="37"/>
  <c r="I107" i="37"/>
  <c r="I172" i="37"/>
  <c r="J107" i="37"/>
  <c r="K107" i="37"/>
  <c r="L107" i="37"/>
  <c r="M107" i="37"/>
  <c r="B108" i="37"/>
  <c r="C108" i="37"/>
  <c r="D108" i="37"/>
  <c r="E108" i="37"/>
  <c r="F108" i="37"/>
  <c r="G108" i="37"/>
  <c r="H108" i="37"/>
  <c r="I108" i="37"/>
  <c r="J108" i="37"/>
  <c r="K108" i="37"/>
  <c r="L108" i="37"/>
  <c r="M108" i="37"/>
  <c r="M173" i="37"/>
  <c r="B109" i="37"/>
  <c r="C109" i="37"/>
  <c r="D109" i="37"/>
  <c r="E109" i="37"/>
  <c r="F109" i="37"/>
  <c r="G109" i="37"/>
  <c r="H109" i="37"/>
  <c r="I109" i="37"/>
  <c r="I174" i="37"/>
  <c r="J109" i="37"/>
  <c r="J174" i="37"/>
  <c r="K109" i="37"/>
  <c r="L109" i="37"/>
  <c r="M109" i="37"/>
  <c r="B110" i="37"/>
  <c r="C110" i="37"/>
  <c r="D110" i="37"/>
  <c r="E110" i="37"/>
  <c r="F110" i="37"/>
  <c r="G110" i="37"/>
  <c r="H110" i="37"/>
  <c r="I110" i="37"/>
  <c r="I175" i="37"/>
  <c r="J110" i="37"/>
  <c r="K110" i="37"/>
  <c r="L110" i="37"/>
  <c r="M110" i="37"/>
  <c r="B111" i="37"/>
  <c r="C111" i="37"/>
  <c r="D111" i="37"/>
  <c r="E111" i="37"/>
  <c r="F111" i="37"/>
  <c r="G111" i="37"/>
  <c r="G176" i="37"/>
  <c r="H111" i="37"/>
  <c r="I111" i="37"/>
  <c r="I176" i="37"/>
  <c r="J111" i="37"/>
  <c r="K111" i="37"/>
  <c r="L111" i="37"/>
  <c r="M111" i="37"/>
  <c r="M176" i="37"/>
  <c r="B112" i="37"/>
  <c r="C112" i="37"/>
  <c r="D112" i="37"/>
  <c r="E112" i="37"/>
  <c r="F112" i="37"/>
  <c r="G112" i="37"/>
  <c r="H112" i="37"/>
  <c r="I112" i="37"/>
  <c r="I177" i="37"/>
  <c r="J112" i="37"/>
  <c r="K112" i="37"/>
  <c r="L112" i="37"/>
  <c r="M112" i="37"/>
  <c r="M177" i="37"/>
  <c r="B113" i="37"/>
  <c r="C113" i="37"/>
  <c r="D113" i="37"/>
  <c r="E113" i="37"/>
  <c r="F113" i="37"/>
  <c r="G113" i="37"/>
  <c r="H113" i="37"/>
  <c r="I113" i="37"/>
  <c r="J113" i="37"/>
  <c r="K113" i="37"/>
  <c r="L113" i="37"/>
  <c r="M113" i="37"/>
  <c r="B114" i="37"/>
  <c r="C114" i="37"/>
  <c r="D114" i="37"/>
  <c r="E114" i="37"/>
  <c r="F114" i="37"/>
  <c r="G114" i="37"/>
  <c r="H114" i="37"/>
  <c r="H179" i="37"/>
  <c r="I114" i="37"/>
  <c r="I179" i="37"/>
  <c r="J114" i="37"/>
  <c r="K114" i="37"/>
  <c r="L114" i="37"/>
  <c r="M114" i="37"/>
  <c r="M179" i="37"/>
  <c r="B115" i="37"/>
  <c r="C115" i="37"/>
  <c r="D115" i="37"/>
  <c r="E115" i="37"/>
  <c r="F115" i="37"/>
  <c r="G115" i="37"/>
  <c r="H115" i="37"/>
  <c r="I115" i="37"/>
  <c r="I180" i="37"/>
  <c r="J115" i="37"/>
  <c r="K115" i="37"/>
  <c r="L115" i="37"/>
  <c r="M115" i="37"/>
  <c r="M180" i="37"/>
  <c r="B116" i="37"/>
  <c r="C116" i="37"/>
  <c r="D116" i="37"/>
  <c r="E116" i="37"/>
  <c r="F116" i="37"/>
  <c r="G116" i="37"/>
  <c r="H116" i="37"/>
  <c r="I116" i="37"/>
  <c r="I181" i="37"/>
  <c r="J116" i="37"/>
  <c r="K116" i="37"/>
  <c r="L116" i="37"/>
  <c r="M116" i="37"/>
  <c r="M181" i="37"/>
  <c r="B117" i="37"/>
  <c r="C117" i="37"/>
  <c r="D117" i="37"/>
  <c r="E117" i="37"/>
  <c r="F117" i="37"/>
  <c r="G117" i="37"/>
  <c r="G182" i="37"/>
  <c r="H117" i="37"/>
  <c r="I117" i="37"/>
  <c r="I182" i="37"/>
  <c r="J117" i="37"/>
  <c r="J182" i="37"/>
  <c r="K117" i="37"/>
  <c r="L117" i="37"/>
  <c r="M117" i="37"/>
  <c r="B118" i="37"/>
  <c r="C118" i="37"/>
  <c r="D118" i="37"/>
  <c r="E118" i="37"/>
  <c r="F118" i="37"/>
  <c r="G118" i="37"/>
  <c r="H118" i="37"/>
  <c r="I118" i="37"/>
  <c r="I183" i="37"/>
  <c r="J118" i="37"/>
  <c r="K118" i="37"/>
  <c r="L118" i="37"/>
  <c r="M118" i="37"/>
  <c r="M183" i="37"/>
  <c r="B119" i="37"/>
  <c r="C119" i="37"/>
  <c r="D119" i="37"/>
  <c r="E119" i="37"/>
  <c r="F119" i="37"/>
  <c r="G119" i="37"/>
  <c r="G184" i="37"/>
  <c r="H119" i="37"/>
  <c r="I119" i="37"/>
  <c r="I184" i="37"/>
  <c r="J119" i="37"/>
  <c r="K119" i="37"/>
  <c r="L119" i="37"/>
  <c r="M119" i="37"/>
  <c r="M184" i="37"/>
  <c r="B120" i="37"/>
  <c r="C120" i="37"/>
  <c r="D120" i="37"/>
  <c r="E120" i="37"/>
  <c r="F120" i="37"/>
  <c r="G120" i="37"/>
  <c r="H120" i="37"/>
  <c r="H185" i="37"/>
  <c r="I120" i="37"/>
  <c r="I185" i="37"/>
  <c r="J120" i="37"/>
  <c r="K120" i="37"/>
  <c r="L120" i="37"/>
  <c r="M120" i="37"/>
  <c r="M185" i="37"/>
  <c r="B121" i="37"/>
  <c r="C121" i="37"/>
  <c r="D121" i="37"/>
  <c r="E121" i="37"/>
  <c r="F121" i="37"/>
  <c r="G121" i="37"/>
  <c r="H121" i="37"/>
  <c r="I121" i="37"/>
  <c r="J121" i="37"/>
  <c r="K121" i="37"/>
  <c r="L121" i="37"/>
  <c r="M121" i="37"/>
  <c r="M186" i="37"/>
  <c r="B122" i="37"/>
  <c r="C122" i="37"/>
  <c r="D122" i="37"/>
  <c r="E122" i="37"/>
  <c r="F122" i="37"/>
  <c r="F187" i="37"/>
  <c r="G122" i="37"/>
  <c r="H122" i="37"/>
  <c r="H187" i="37"/>
  <c r="I122" i="37"/>
  <c r="I187" i="37"/>
  <c r="J122" i="37"/>
  <c r="K122" i="37"/>
  <c r="L122" i="37"/>
  <c r="M122" i="37"/>
  <c r="M187" i="37"/>
  <c r="B123" i="37"/>
  <c r="C123" i="37"/>
  <c r="D123" i="37"/>
  <c r="E123" i="37"/>
  <c r="F123" i="37"/>
  <c r="G123" i="37"/>
  <c r="G188" i="37"/>
  <c r="H123" i="37"/>
  <c r="I123" i="37"/>
  <c r="I188" i="37"/>
  <c r="J123" i="37"/>
  <c r="K123" i="37"/>
  <c r="L123" i="37"/>
  <c r="M123" i="37"/>
  <c r="M188" i="37"/>
  <c r="B124" i="37"/>
  <c r="C124" i="37"/>
  <c r="D124" i="37"/>
  <c r="E124" i="37"/>
  <c r="F124" i="37"/>
  <c r="G124" i="37"/>
  <c r="H124" i="37"/>
  <c r="I124" i="37"/>
  <c r="I189" i="37"/>
  <c r="J124" i="37"/>
  <c r="K124" i="37"/>
  <c r="L124" i="37"/>
  <c r="M124" i="37"/>
  <c r="B125" i="37"/>
  <c r="C125" i="37"/>
  <c r="D125" i="37"/>
  <c r="E125" i="37"/>
  <c r="F125" i="37"/>
  <c r="G125" i="37"/>
  <c r="G190" i="37"/>
  <c r="H125" i="37"/>
  <c r="H190" i="37"/>
  <c r="I125" i="37"/>
  <c r="I190" i="37"/>
  <c r="J125" i="37"/>
  <c r="K125" i="37"/>
  <c r="L125" i="37"/>
  <c r="M125" i="37"/>
  <c r="M190" i="37"/>
  <c r="B126" i="37"/>
  <c r="C126" i="37"/>
  <c r="D126" i="37"/>
  <c r="E126" i="37"/>
  <c r="F126" i="37"/>
  <c r="G126" i="37"/>
  <c r="H126" i="37"/>
  <c r="H191" i="37"/>
  <c r="I126" i="37"/>
  <c r="I191" i="37"/>
  <c r="J126" i="37"/>
  <c r="K126" i="37"/>
  <c r="K191" i="37"/>
  <c r="L126" i="37"/>
  <c r="M126" i="37"/>
  <c r="M191" i="37"/>
  <c r="B127" i="37"/>
  <c r="C127" i="37"/>
  <c r="D127" i="37"/>
  <c r="E127" i="37"/>
  <c r="F127" i="37"/>
  <c r="F192" i="37"/>
  <c r="G127" i="37"/>
  <c r="G192" i="37"/>
  <c r="H127" i="37"/>
  <c r="H192" i="37"/>
  <c r="I127" i="37"/>
  <c r="J127" i="37"/>
  <c r="J192" i="37"/>
  <c r="K127" i="37"/>
  <c r="L127" i="37"/>
  <c r="M127" i="37"/>
  <c r="M192" i="37"/>
  <c r="B128" i="37"/>
  <c r="C128" i="37"/>
  <c r="D128" i="37"/>
  <c r="E128" i="37"/>
  <c r="F128" i="37"/>
  <c r="G128" i="37"/>
  <c r="H128" i="37"/>
  <c r="H193" i="37"/>
  <c r="I128" i="37"/>
  <c r="I193" i="37"/>
  <c r="J128" i="37"/>
  <c r="K128" i="37"/>
  <c r="K193" i="37"/>
  <c r="L128" i="37"/>
  <c r="M128" i="37"/>
  <c r="M193" i="37"/>
  <c r="B129" i="37"/>
  <c r="C129" i="37"/>
  <c r="D129" i="37"/>
  <c r="E129" i="37"/>
  <c r="F129" i="37"/>
  <c r="G129" i="37"/>
  <c r="G194" i="37"/>
  <c r="H129" i="37"/>
  <c r="H194" i="37"/>
  <c r="I129" i="37"/>
  <c r="I194" i="37"/>
  <c r="J129" i="37"/>
  <c r="K129" i="37"/>
  <c r="L129" i="37"/>
  <c r="M129" i="37"/>
  <c r="B130" i="37"/>
  <c r="C130" i="37"/>
  <c r="D130" i="37"/>
  <c r="E130" i="37"/>
  <c r="F130" i="37"/>
  <c r="F195" i="37"/>
  <c r="G130" i="37"/>
  <c r="H130" i="37"/>
  <c r="H195" i="37"/>
  <c r="I130" i="37"/>
  <c r="J130" i="37"/>
  <c r="K130" i="37"/>
  <c r="K195" i="37"/>
  <c r="L130" i="37"/>
  <c r="M130" i="37"/>
  <c r="M195" i="37"/>
  <c r="B131" i="37"/>
  <c r="C131" i="37"/>
  <c r="D131" i="37"/>
  <c r="E131" i="37"/>
  <c r="F131" i="37"/>
  <c r="G131" i="37"/>
  <c r="G196" i="37"/>
  <c r="H131" i="37"/>
  <c r="H196" i="37"/>
  <c r="I131" i="37"/>
  <c r="I196" i="37"/>
  <c r="J131" i="37"/>
  <c r="J196" i="37"/>
  <c r="K131" i="37"/>
  <c r="L131" i="37"/>
  <c r="M131" i="37"/>
  <c r="B132" i="37"/>
  <c r="C132" i="37"/>
  <c r="D132" i="37"/>
  <c r="E132" i="37"/>
  <c r="F132" i="37"/>
  <c r="F197" i="37"/>
  <c r="G132" i="37"/>
  <c r="H132" i="37"/>
  <c r="H197" i="37"/>
  <c r="I132" i="37"/>
  <c r="J132" i="37"/>
  <c r="K132" i="37"/>
  <c r="K197" i="37"/>
  <c r="L132" i="37"/>
  <c r="M132" i="37"/>
  <c r="M197" i="37"/>
  <c r="B133" i="37"/>
  <c r="C133" i="37"/>
  <c r="D133" i="37"/>
  <c r="E133" i="37"/>
  <c r="F133" i="37"/>
  <c r="G133" i="37"/>
  <c r="G198" i="37"/>
  <c r="H133" i="37"/>
  <c r="H198" i="37"/>
  <c r="I133" i="37"/>
  <c r="I198" i="37"/>
  <c r="J133" i="37"/>
  <c r="J198" i="37"/>
  <c r="K133" i="37"/>
  <c r="L133" i="37"/>
  <c r="M133" i="37"/>
  <c r="M198" i="37"/>
  <c r="B134" i="37"/>
  <c r="C134" i="37"/>
  <c r="D134" i="37"/>
  <c r="E134" i="37"/>
  <c r="F134" i="37"/>
  <c r="F199" i="37"/>
  <c r="G134" i="37"/>
  <c r="H134" i="37"/>
  <c r="H199" i="37"/>
  <c r="I134" i="37"/>
  <c r="I199" i="37"/>
  <c r="J134" i="37"/>
  <c r="K134" i="37"/>
  <c r="K199" i="37"/>
  <c r="L134" i="37"/>
  <c r="M134" i="37"/>
  <c r="M199" i="37"/>
  <c r="F138" i="37"/>
  <c r="F141" i="37"/>
  <c r="G138" i="37"/>
  <c r="H138" i="37"/>
  <c r="H155" i="37"/>
  <c r="I138" i="37"/>
  <c r="J138" i="37"/>
  <c r="J143" i="37"/>
  <c r="K138" i="37"/>
  <c r="K159" i="37"/>
  <c r="B140" i="37"/>
  <c r="C140" i="37"/>
  <c r="I140" i="37"/>
  <c r="I205" i="37"/>
  <c r="I231" i="8"/>
  <c r="J140" i="37"/>
  <c r="J205" i="37"/>
  <c r="M140" i="37"/>
  <c r="B141" i="37"/>
  <c r="C141" i="37"/>
  <c r="G141" i="37"/>
  <c r="H141" i="37"/>
  <c r="I141" i="37"/>
  <c r="J141" i="37"/>
  <c r="M141" i="37"/>
  <c r="B142" i="37"/>
  <c r="C142" i="37"/>
  <c r="F142" i="37"/>
  <c r="I142" i="37"/>
  <c r="J142" i="37"/>
  <c r="M142" i="37"/>
  <c r="B143" i="37"/>
  <c r="C143" i="37"/>
  <c r="F143" i="37"/>
  <c r="H143" i="37"/>
  <c r="I143" i="37"/>
  <c r="M143" i="37"/>
  <c r="B144" i="37"/>
  <c r="C144" i="37"/>
  <c r="F144" i="37"/>
  <c r="I144" i="37"/>
  <c r="M144" i="37"/>
  <c r="B145" i="37"/>
  <c r="C145" i="37"/>
  <c r="F145" i="37"/>
  <c r="I145" i="37"/>
  <c r="J145" i="37"/>
  <c r="M145" i="37"/>
  <c r="B146" i="37"/>
  <c r="C146" i="37"/>
  <c r="F146" i="37"/>
  <c r="I146" i="37"/>
  <c r="K146" i="37"/>
  <c r="M146" i="37"/>
  <c r="B147" i="37"/>
  <c r="C147" i="37"/>
  <c r="F147" i="37"/>
  <c r="H147" i="37"/>
  <c r="B148" i="37"/>
  <c r="C148" i="37"/>
  <c r="F148" i="37"/>
  <c r="I148" i="37"/>
  <c r="J148" i="37"/>
  <c r="B149" i="37"/>
  <c r="C149" i="37"/>
  <c r="F149" i="37"/>
  <c r="G149" i="37"/>
  <c r="I149" i="37"/>
  <c r="J149" i="37"/>
  <c r="M149" i="37"/>
  <c r="B150" i="37"/>
  <c r="C150" i="37"/>
  <c r="F150" i="37"/>
  <c r="I150" i="37"/>
  <c r="M150" i="37"/>
  <c r="B151" i="37"/>
  <c r="C151" i="37"/>
  <c r="H151" i="37"/>
  <c r="J151" i="37"/>
  <c r="M151" i="37"/>
  <c r="B152" i="37"/>
  <c r="C152" i="37"/>
  <c r="F152" i="37"/>
  <c r="B153" i="37"/>
  <c r="C153" i="37"/>
  <c r="G153" i="37"/>
  <c r="I153" i="37"/>
  <c r="J153" i="37"/>
  <c r="B154" i="37"/>
  <c r="C154" i="37"/>
  <c r="F154" i="37"/>
  <c r="I154" i="37"/>
  <c r="M154" i="37"/>
  <c r="B155" i="37"/>
  <c r="C155" i="37"/>
  <c r="J155" i="37"/>
  <c r="M155" i="37"/>
  <c r="B156" i="37"/>
  <c r="C156" i="37"/>
  <c r="I156" i="37"/>
  <c r="B157" i="37"/>
  <c r="C157" i="37"/>
  <c r="F157" i="37"/>
  <c r="G157" i="37"/>
  <c r="H157" i="37"/>
  <c r="I157" i="37"/>
  <c r="J157" i="37"/>
  <c r="B158" i="37"/>
  <c r="C158" i="37"/>
  <c r="F158" i="37"/>
  <c r="G158" i="37"/>
  <c r="I158" i="37"/>
  <c r="J158" i="37"/>
  <c r="B159" i="37"/>
  <c r="C159" i="37"/>
  <c r="F159" i="37"/>
  <c r="G159" i="37"/>
  <c r="H159" i="37"/>
  <c r="J159" i="37"/>
  <c r="B160" i="37"/>
  <c r="C160" i="37"/>
  <c r="I160" i="37"/>
  <c r="J160" i="37"/>
  <c r="K160" i="37"/>
  <c r="B161" i="37"/>
  <c r="C161" i="37"/>
  <c r="H161" i="37"/>
  <c r="I161" i="37"/>
  <c r="J161" i="37"/>
  <c r="B162" i="37"/>
  <c r="C162" i="37"/>
  <c r="F162" i="37"/>
  <c r="G162" i="37"/>
  <c r="B163" i="37"/>
  <c r="C163" i="37"/>
  <c r="J163" i="37"/>
  <c r="B164" i="37"/>
  <c r="C164" i="37"/>
  <c r="F164" i="37"/>
  <c r="I164" i="37"/>
  <c r="B165" i="37"/>
  <c r="C165" i="37"/>
  <c r="H165" i="37"/>
  <c r="I165" i="37"/>
  <c r="M165" i="37"/>
  <c r="B166" i="37"/>
  <c r="C166" i="37"/>
  <c r="F166" i="37"/>
  <c r="B167" i="37"/>
  <c r="C167" i="37"/>
  <c r="F167" i="37"/>
  <c r="G167" i="37"/>
  <c r="H167" i="37"/>
  <c r="I167" i="37"/>
  <c r="J167" i="37"/>
  <c r="B168" i="37"/>
  <c r="C168" i="37"/>
  <c r="F168" i="37"/>
  <c r="M168" i="37"/>
  <c r="B169" i="37"/>
  <c r="C169" i="37"/>
  <c r="I169" i="37"/>
  <c r="J169" i="37"/>
  <c r="B170" i="37"/>
  <c r="C170" i="37"/>
  <c r="F170" i="37"/>
  <c r="G170" i="37"/>
  <c r="J170" i="37"/>
  <c r="M170" i="37"/>
  <c r="B171" i="37"/>
  <c r="C171" i="37"/>
  <c r="F171" i="37"/>
  <c r="G171" i="37"/>
  <c r="J171" i="37"/>
  <c r="B172" i="37"/>
  <c r="C172" i="37"/>
  <c r="F172" i="37"/>
  <c r="J172" i="37"/>
  <c r="M172" i="37"/>
  <c r="B173" i="37"/>
  <c r="C173" i="37"/>
  <c r="H173" i="37"/>
  <c r="I173" i="37"/>
  <c r="J173" i="37"/>
  <c r="B174" i="37"/>
  <c r="C174" i="37"/>
  <c r="F174" i="37"/>
  <c r="G174" i="37"/>
  <c r="M174" i="37"/>
  <c r="B175" i="37"/>
  <c r="C175" i="37"/>
  <c r="F175" i="37"/>
  <c r="G175" i="37"/>
  <c r="H175" i="37"/>
  <c r="J175" i="37"/>
  <c r="M175" i="37"/>
  <c r="B176" i="37"/>
  <c r="C176" i="37"/>
  <c r="J176" i="37"/>
  <c r="B177" i="37"/>
  <c r="C177" i="37"/>
  <c r="F177" i="37"/>
  <c r="H177" i="37"/>
  <c r="J177" i="37"/>
  <c r="B178" i="37"/>
  <c r="C178" i="37"/>
  <c r="F178" i="37"/>
  <c r="G178" i="37"/>
  <c r="I178" i="37"/>
  <c r="M178" i="37"/>
  <c r="B179" i="37"/>
  <c r="C179" i="37"/>
  <c r="F179" i="37"/>
  <c r="J179" i="37"/>
  <c r="B180" i="37"/>
  <c r="C180" i="37"/>
  <c r="F180" i="37"/>
  <c r="J180" i="37"/>
  <c r="K180" i="37"/>
  <c r="B181" i="37"/>
  <c r="C181" i="37"/>
  <c r="F181" i="37"/>
  <c r="H181" i="37"/>
  <c r="B182" i="37"/>
  <c r="C182" i="37"/>
  <c r="F182" i="37"/>
  <c r="M182" i="37"/>
  <c r="B183" i="37"/>
  <c r="C183" i="37"/>
  <c r="F183" i="37"/>
  <c r="G183" i="37"/>
  <c r="H183" i="37"/>
  <c r="J183" i="37"/>
  <c r="B184" i="37"/>
  <c r="C184" i="37"/>
  <c r="F184" i="37"/>
  <c r="J184" i="37"/>
  <c r="B185" i="37"/>
  <c r="C185" i="37"/>
  <c r="F185" i="37"/>
  <c r="J185" i="37"/>
  <c r="B186" i="37"/>
  <c r="C186" i="37"/>
  <c r="F186" i="37"/>
  <c r="G186" i="37"/>
  <c r="I186" i="37"/>
  <c r="J186" i="37"/>
  <c r="B187" i="37"/>
  <c r="C187" i="37"/>
  <c r="G187" i="37"/>
  <c r="J187" i="37"/>
  <c r="B188" i="37"/>
  <c r="C188" i="37"/>
  <c r="F188" i="37"/>
  <c r="J188" i="37"/>
  <c r="K188" i="37"/>
  <c r="B189" i="37"/>
  <c r="C189" i="37"/>
  <c r="H189" i="37"/>
  <c r="J189" i="37"/>
  <c r="M189" i="37"/>
  <c r="B190" i="37"/>
  <c r="C190" i="37"/>
  <c r="F190" i="37"/>
  <c r="J190" i="37"/>
  <c r="B191" i="37"/>
  <c r="C191" i="37"/>
  <c r="F191" i="37"/>
  <c r="G191" i="37"/>
  <c r="J191" i="37"/>
  <c r="B192" i="37"/>
  <c r="C192" i="37"/>
  <c r="I192" i="37"/>
  <c r="B193" i="37"/>
  <c r="C193" i="37"/>
  <c r="F193" i="37"/>
  <c r="J193" i="37"/>
  <c r="B194" i="37"/>
  <c r="C194" i="37"/>
  <c r="F194" i="37"/>
  <c r="M194" i="37"/>
  <c r="B195" i="37"/>
  <c r="C195" i="37"/>
  <c r="I195" i="37"/>
  <c r="J195" i="37"/>
  <c r="B196" i="37"/>
  <c r="C196" i="37"/>
  <c r="F196" i="37"/>
  <c r="M196" i="37"/>
  <c r="B197" i="37"/>
  <c r="C197" i="37"/>
  <c r="I197" i="37"/>
  <c r="J197" i="37"/>
  <c r="B198" i="37"/>
  <c r="C198" i="37"/>
  <c r="F198" i="37"/>
  <c r="B199" i="37"/>
  <c r="C199" i="37"/>
  <c r="J199" i="37"/>
  <c r="F204" i="37"/>
  <c r="G204" i="37"/>
  <c r="G218" i="8"/>
  <c r="H204" i="37"/>
  <c r="I204" i="37"/>
  <c r="J204" i="37"/>
  <c r="M204" i="37"/>
  <c r="M205" i="37"/>
  <c r="N205" i="37"/>
  <c r="F206" i="37"/>
  <c r="F244" i="8"/>
  <c r="I206" i="37"/>
  <c r="J206" i="37"/>
  <c r="J244" i="8"/>
  <c r="M206" i="37"/>
  <c r="M244" i="8"/>
  <c r="A1" i="36"/>
  <c r="A2" i="36"/>
  <c r="A4" i="36"/>
  <c r="D73" i="36"/>
  <c r="E73" i="36"/>
  <c r="F73" i="36"/>
  <c r="G73" i="36"/>
  <c r="I138" i="36"/>
  <c r="H73" i="36"/>
  <c r="I73" i="36"/>
  <c r="J73" i="36"/>
  <c r="K73" i="36"/>
  <c r="L73" i="36"/>
  <c r="M73" i="36"/>
  <c r="B75" i="36"/>
  <c r="C75" i="36"/>
  <c r="D75" i="36"/>
  <c r="E75" i="36"/>
  <c r="F75" i="36"/>
  <c r="G75" i="36"/>
  <c r="H75" i="36"/>
  <c r="I75" i="36"/>
  <c r="J75" i="36"/>
  <c r="K75" i="36"/>
  <c r="L75" i="36"/>
  <c r="M75" i="36"/>
  <c r="C76" i="36"/>
  <c r="D76" i="36"/>
  <c r="E76" i="36"/>
  <c r="F76" i="36"/>
  <c r="G76" i="36"/>
  <c r="H76" i="36"/>
  <c r="I76" i="36"/>
  <c r="J76" i="36"/>
  <c r="K76" i="36"/>
  <c r="L76" i="36"/>
  <c r="M76" i="36"/>
  <c r="U76" i="36"/>
  <c r="V76" i="36"/>
  <c r="W76" i="36"/>
  <c r="X76" i="36"/>
  <c r="B77" i="36"/>
  <c r="C77" i="36"/>
  <c r="D77" i="36"/>
  <c r="E77" i="36"/>
  <c r="F77" i="36"/>
  <c r="G77" i="36"/>
  <c r="H77" i="36"/>
  <c r="I77" i="36"/>
  <c r="J77" i="36"/>
  <c r="K77" i="36"/>
  <c r="L77" i="36"/>
  <c r="M77" i="36"/>
  <c r="U77" i="36"/>
  <c r="B78" i="36"/>
  <c r="C78" i="36"/>
  <c r="D78" i="36"/>
  <c r="E78" i="36"/>
  <c r="F78" i="36"/>
  <c r="G78" i="36"/>
  <c r="H78" i="36"/>
  <c r="I78" i="36"/>
  <c r="J78" i="36"/>
  <c r="K78" i="36"/>
  <c r="L78" i="36"/>
  <c r="M78" i="36"/>
  <c r="U78" i="36"/>
  <c r="B79" i="36"/>
  <c r="C79" i="36"/>
  <c r="D79" i="36"/>
  <c r="E79" i="36"/>
  <c r="F79" i="36"/>
  <c r="G79" i="36"/>
  <c r="H79" i="36"/>
  <c r="I79" i="36"/>
  <c r="J79" i="36"/>
  <c r="K79" i="36"/>
  <c r="L79" i="36"/>
  <c r="M79" i="36"/>
  <c r="U79" i="36"/>
  <c r="B80" i="36"/>
  <c r="C80" i="36"/>
  <c r="D80" i="36"/>
  <c r="E80" i="36"/>
  <c r="F80" i="36"/>
  <c r="G80" i="36"/>
  <c r="H80" i="36"/>
  <c r="I80" i="36"/>
  <c r="J80" i="36"/>
  <c r="K80" i="36"/>
  <c r="L80" i="36"/>
  <c r="M80" i="36"/>
  <c r="U80" i="36"/>
  <c r="B81" i="36"/>
  <c r="C81" i="36"/>
  <c r="D81" i="36"/>
  <c r="E81" i="36"/>
  <c r="F81" i="36"/>
  <c r="G81" i="36"/>
  <c r="H81" i="36"/>
  <c r="I81" i="36"/>
  <c r="J81" i="36"/>
  <c r="K81" i="36"/>
  <c r="L81" i="36"/>
  <c r="M81" i="36"/>
  <c r="U81" i="36"/>
  <c r="B82" i="36"/>
  <c r="C82" i="36"/>
  <c r="D82" i="36"/>
  <c r="E82" i="36"/>
  <c r="F82" i="36"/>
  <c r="G82" i="36"/>
  <c r="H82" i="36"/>
  <c r="I82" i="36"/>
  <c r="J82" i="36"/>
  <c r="K82" i="36"/>
  <c r="L82" i="36"/>
  <c r="M82" i="36"/>
  <c r="U82" i="36"/>
  <c r="B83" i="36"/>
  <c r="C83" i="36"/>
  <c r="D83" i="36"/>
  <c r="E83" i="36"/>
  <c r="F83" i="36"/>
  <c r="G83" i="36"/>
  <c r="H83" i="36"/>
  <c r="I83" i="36"/>
  <c r="J83" i="36"/>
  <c r="K83" i="36"/>
  <c r="L83" i="36"/>
  <c r="M83" i="36"/>
  <c r="U83" i="36"/>
  <c r="B84" i="36"/>
  <c r="C84" i="36"/>
  <c r="D84" i="36"/>
  <c r="E84" i="36"/>
  <c r="F84" i="36"/>
  <c r="G84" i="36"/>
  <c r="H84" i="36"/>
  <c r="I84" i="36"/>
  <c r="J84" i="36"/>
  <c r="K84" i="36"/>
  <c r="L84" i="36"/>
  <c r="M84" i="36"/>
  <c r="U84" i="36"/>
  <c r="B85" i="36"/>
  <c r="C85" i="36"/>
  <c r="D85" i="36"/>
  <c r="E85" i="36"/>
  <c r="F85" i="36"/>
  <c r="G85" i="36"/>
  <c r="H85" i="36"/>
  <c r="I85" i="36"/>
  <c r="J85" i="36"/>
  <c r="K85" i="36"/>
  <c r="L85" i="36"/>
  <c r="M85" i="36"/>
  <c r="U85" i="36"/>
  <c r="B86" i="36"/>
  <c r="C86" i="36"/>
  <c r="D86" i="36"/>
  <c r="E86" i="36"/>
  <c r="F86" i="36"/>
  <c r="G86" i="36"/>
  <c r="H86" i="36"/>
  <c r="I86" i="36"/>
  <c r="J86" i="36"/>
  <c r="K86" i="36"/>
  <c r="L86" i="36"/>
  <c r="M86" i="36"/>
  <c r="B87" i="36"/>
  <c r="C87" i="36"/>
  <c r="D87" i="36"/>
  <c r="E87" i="36"/>
  <c r="F87" i="36"/>
  <c r="G87" i="36"/>
  <c r="H87" i="36"/>
  <c r="I87" i="36"/>
  <c r="J87" i="36"/>
  <c r="K87" i="36"/>
  <c r="L87" i="36"/>
  <c r="M87" i="36"/>
  <c r="B88" i="36"/>
  <c r="C88" i="36"/>
  <c r="D88" i="36"/>
  <c r="E88" i="36"/>
  <c r="F88" i="36"/>
  <c r="G88" i="36"/>
  <c r="H88" i="36"/>
  <c r="I88" i="36"/>
  <c r="J88" i="36"/>
  <c r="K88" i="36"/>
  <c r="L88" i="36"/>
  <c r="M88" i="36"/>
  <c r="B89" i="36"/>
  <c r="C89" i="36"/>
  <c r="D89" i="36"/>
  <c r="E89" i="36"/>
  <c r="F89" i="36"/>
  <c r="G89" i="36"/>
  <c r="H89" i="36"/>
  <c r="I89" i="36"/>
  <c r="J89" i="36"/>
  <c r="K89" i="36"/>
  <c r="L89" i="36"/>
  <c r="M89" i="36"/>
  <c r="B90" i="36"/>
  <c r="C90" i="36"/>
  <c r="D90" i="36"/>
  <c r="E90" i="36"/>
  <c r="F90" i="36"/>
  <c r="G90" i="36"/>
  <c r="H90" i="36"/>
  <c r="I90" i="36"/>
  <c r="J90" i="36"/>
  <c r="K90" i="36"/>
  <c r="L90" i="36"/>
  <c r="M90" i="36"/>
  <c r="B91" i="36"/>
  <c r="C91" i="36"/>
  <c r="D91" i="36"/>
  <c r="E91" i="36"/>
  <c r="F91" i="36"/>
  <c r="G91" i="36"/>
  <c r="H91" i="36"/>
  <c r="I91" i="36"/>
  <c r="J91" i="36"/>
  <c r="K91" i="36"/>
  <c r="L91" i="36"/>
  <c r="M91" i="36"/>
  <c r="B92" i="36"/>
  <c r="C92" i="36"/>
  <c r="D92" i="36"/>
  <c r="E92" i="36"/>
  <c r="F92" i="36"/>
  <c r="G92" i="36"/>
  <c r="H92" i="36"/>
  <c r="I92" i="36"/>
  <c r="J92" i="36"/>
  <c r="K92" i="36"/>
  <c r="L92" i="36"/>
  <c r="M92" i="36"/>
  <c r="B93" i="36"/>
  <c r="C93" i="36"/>
  <c r="D93" i="36"/>
  <c r="E93" i="36"/>
  <c r="F93" i="36"/>
  <c r="G93" i="36"/>
  <c r="H93" i="36"/>
  <c r="I93" i="36"/>
  <c r="J93" i="36"/>
  <c r="K93" i="36"/>
  <c r="L93" i="36"/>
  <c r="M93" i="36"/>
  <c r="B94" i="36"/>
  <c r="C94" i="36"/>
  <c r="D94" i="36"/>
  <c r="E94" i="36"/>
  <c r="F94" i="36"/>
  <c r="G94" i="36"/>
  <c r="H94" i="36"/>
  <c r="I94" i="36"/>
  <c r="J94" i="36"/>
  <c r="K94" i="36"/>
  <c r="L94" i="36"/>
  <c r="M94" i="36"/>
  <c r="B95" i="36"/>
  <c r="C95" i="36"/>
  <c r="D95" i="36"/>
  <c r="E95" i="36"/>
  <c r="F95" i="36"/>
  <c r="G95" i="36"/>
  <c r="H95" i="36"/>
  <c r="I95" i="36"/>
  <c r="J95" i="36"/>
  <c r="K95" i="36"/>
  <c r="L95" i="36"/>
  <c r="M95" i="36"/>
  <c r="B96" i="36"/>
  <c r="C96" i="36"/>
  <c r="D96" i="36"/>
  <c r="E96" i="36"/>
  <c r="F96" i="36"/>
  <c r="G96" i="36"/>
  <c r="H96" i="36"/>
  <c r="I96" i="36"/>
  <c r="J96" i="36"/>
  <c r="K96" i="36"/>
  <c r="L96" i="36"/>
  <c r="M96" i="36"/>
  <c r="B97" i="36"/>
  <c r="C97" i="36"/>
  <c r="D97" i="36"/>
  <c r="E97" i="36"/>
  <c r="F97" i="36"/>
  <c r="G97" i="36"/>
  <c r="H97" i="36"/>
  <c r="I97" i="36"/>
  <c r="J97" i="36"/>
  <c r="K97" i="36"/>
  <c r="L97" i="36"/>
  <c r="M97" i="36"/>
  <c r="B98" i="36"/>
  <c r="C98" i="36"/>
  <c r="D98" i="36"/>
  <c r="E98" i="36"/>
  <c r="F98" i="36"/>
  <c r="G98" i="36"/>
  <c r="H98" i="36"/>
  <c r="I98" i="36"/>
  <c r="J98" i="36"/>
  <c r="K98" i="36"/>
  <c r="L98" i="36"/>
  <c r="M98" i="36"/>
  <c r="B99" i="36"/>
  <c r="C99" i="36"/>
  <c r="D99" i="36"/>
  <c r="E99" i="36"/>
  <c r="F99" i="36"/>
  <c r="G99" i="36"/>
  <c r="H99" i="36"/>
  <c r="I99" i="36"/>
  <c r="J99" i="36"/>
  <c r="K99" i="36"/>
  <c r="L99" i="36"/>
  <c r="M99" i="36"/>
  <c r="B100" i="36"/>
  <c r="C100" i="36"/>
  <c r="D100" i="36"/>
  <c r="E100" i="36"/>
  <c r="F100" i="36"/>
  <c r="G100" i="36"/>
  <c r="H100" i="36"/>
  <c r="I100" i="36"/>
  <c r="J100" i="36"/>
  <c r="K100" i="36"/>
  <c r="L100" i="36"/>
  <c r="M100" i="36"/>
  <c r="B101" i="36"/>
  <c r="C101" i="36"/>
  <c r="D101" i="36"/>
  <c r="E101" i="36"/>
  <c r="F101" i="36"/>
  <c r="G101" i="36"/>
  <c r="H101" i="36"/>
  <c r="I101" i="36"/>
  <c r="J101" i="36"/>
  <c r="K101" i="36"/>
  <c r="L101" i="36"/>
  <c r="M101" i="36"/>
  <c r="B102" i="36"/>
  <c r="C102" i="36"/>
  <c r="D102" i="36"/>
  <c r="E102" i="36"/>
  <c r="F102" i="36"/>
  <c r="G102" i="36"/>
  <c r="H102" i="36"/>
  <c r="I102" i="36"/>
  <c r="J102" i="36"/>
  <c r="K102" i="36"/>
  <c r="L102" i="36"/>
  <c r="M102" i="36"/>
  <c r="B103" i="36"/>
  <c r="C103" i="36"/>
  <c r="D103" i="36"/>
  <c r="E103" i="36"/>
  <c r="F103" i="36"/>
  <c r="G103" i="36"/>
  <c r="H103" i="36"/>
  <c r="I103" i="36"/>
  <c r="J103" i="36"/>
  <c r="K103" i="36"/>
  <c r="L103" i="36"/>
  <c r="M103" i="36"/>
  <c r="B104" i="36"/>
  <c r="C104" i="36"/>
  <c r="D104" i="36"/>
  <c r="E104" i="36"/>
  <c r="F104" i="36"/>
  <c r="G104" i="36"/>
  <c r="H104" i="36"/>
  <c r="I104" i="36"/>
  <c r="J104" i="36"/>
  <c r="K104" i="36"/>
  <c r="L104" i="36"/>
  <c r="M104" i="36"/>
  <c r="B105" i="36"/>
  <c r="C105" i="36"/>
  <c r="D105" i="36"/>
  <c r="E105" i="36"/>
  <c r="F105" i="36"/>
  <c r="G105" i="36"/>
  <c r="H105" i="36"/>
  <c r="I105" i="36"/>
  <c r="J105" i="36"/>
  <c r="K105" i="36"/>
  <c r="L105" i="36"/>
  <c r="M105" i="36"/>
  <c r="B106" i="36"/>
  <c r="C106" i="36"/>
  <c r="D106" i="36"/>
  <c r="E106" i="36"/>
  <c r="F106" i="36"/>
  <c r="G106" i="36"/>
  <c r="H106" i="36"/>
  <c r="I106" i="36"/>
  <c r="J106" i="36"/>
  <c r="K106" i="36"/>
  <c r="L106" i="36"/>
  <c r="M106" i="36"/>
  <c r="B107" i="36"/>
  <c r="C107" i="36"/>
  <c r="D107" i="36"/>
  <c r="E107" i="36"/>
  <c r="F107" i="36"/>
  <c r="G107" i="36"/>
  <c r="H107" i="36"/>
  <c r="I107" i="36"/>
  <c r="J107" i="36"/>
  <c r="K107" i="36"/>
  <c r="L107" i="36"/>
  <c r="M107" i="36"/>
  <c r="B108" i="36"/>
  <c r="C108" i="36"/>
  <c r="D108" i="36"/>
  <c r="E108" i="36"/>
  <c r="F108" i="36"/>
  <c r="G108" i="36"/>
  <c r="H108" i="36"/>
  <c r="I108" i="36"/>
  <c r="J108" i="36"/>
  <c r="K108" i="36"/>
  <c r="L108" i="36"/>
  <c r="M108" i="36"/>
  <c r="B109" i="36"/>
  <c r="C109" i="36"/>
  <c r="D109" i="36"/>
  <c r="E109" i="36"/>
  <c r="F109" i="36"/>
  <c r="G109" i="36"/>
  <c r="H109" i="36"/>
  <c r="I109" i="36"/>
  <c r="J109" i="36"/>
  <c r="K109" i="36"/>
  <c r="L109" i="36"/>
  <c r="M109" i="36"/>
  <c r="B110" i="36"/>
  <c r="C110" i="36"/>
  <c r="D110" i="36"/>
  <c r="E110" i="36"/>
  <c r="F110" i="36"/>
  <c r="G110" i="36"/>
  <c r="H110" i="36"/>
  <c r="I110" i="36"/>
  <c r="J110" i="36"/>
  <c r="K110" i="36"/>
  <c r="L110" i="36"/>
  <c r="M110" i="36"/>
  <c r="B111" i="36"/>
  <c r="C111" i="36"/>
  <c r="D111" i="36"/>
  <c r="E111" i="36"/>
  <c r="F111" i="36"/>
  <c r="G111" i="36"/>
  <c r="H111" i="36"/>
  <c r="I111" i="36"/>
  <c r="J111" i="36"/>
  <c r="K111" i="36"/>
  <c r="L111" i="36"/>
  <c r="M111" i="36"/>
  <c r="B112" i="36"/>
  <c r="C112" i="36"/>
  <c r="D112" i="36"/>
  <c r="E112" i="36"/>
  <c r="F112" i="36"/>
  <c r="G112" i="36"/>
  <c r="H112" i="36"/>
  <c r="I112" i="36"/>
  <c r="J112" i="36"/>
  <c r="K112" i="36"/>
  <c r="L112" i="36"/>
  <c r="M112" i="36"/>
  <c r="B113" i="36"/>
  <c r="C113" i="36"/>
  <c r="D113" i="36"/>
  <c r="E113" i="36"/>
  <c r="F113" i="36"/>
  <c r="G113" i="36"/>
  <c r="H113" i="36"/>
  <c r="I113" i="36"/>
  <c r="J113" i="36"/>
  <c r="K113" i="36"/>
  <c r="L113" i="36"/>
  <c r="M113" i="36"/>
  <c r="B114" i="36"/>
  <c r="C114" i="36"/>
  <c r="D114" i="36"/>
  <c r="E114" i="36"/>
  <c r="F114" i="36"/>
  <c r="G114" i="36"/>
  <c r="H114" i="36"/>
  <c r="I114" i="36"/>
  <c r="J114" i="36"/>
  <c r="K114" i="36"/>
  <c r="L114" i="36"/>
  <c r="M114" i="36"/>
  <c r="B115" i="36"/>
  <c r="C115" i="36"/>
  <c r="D115" i="36"/>
  <c r="E115" i="36"/>
  <c r="F115" i="36"/>
  <c r="G115" i="36"/>
  <c r="H115" i="36"/>
  <c r="I115" i="36"/>
  <c r="J115" i="36"/>
  <c r="K115" i="36"/>
  <c r="L115" i="36"/>
  <c r="M115" i="36"/>
  <c r="B116" i="36"/>
  <c r="C116" i="36"/>
  <c r="D116" i="36"/>
  <c r="E116" i="36"/>
  <c r="F116" i="36"/>
  <c r="G116" i="36"/>
  <c r="H116" i="36"/>
  <c r="I116" i="36"/>
  <c r="J116" i="36"/>
  <c r="K116" i="36"/>
  <c r="L116" i="36"/>
  <c r="M116" i="36"/>
  <c r="B117" i="36"/>
  <c r="C117" i="36"/>
  <c r="D117" i="36"/>
  <c r="E117" i="36"/>
  <c r="F117" i="36"/>
  <c r="G117" i="36"/>
  <c r="H117" i="36"/>
  <c r="I117" i="36"/>
  <c r="J117" i="36"/>
  <c r="K117" i="36"/>
  <c r="L117" i="36"/>
  <c r="M117" i="36"/>
  <c r="B118" i="36"/>
  <c r="C118" i="36"/>
  <c r="D118" i="36"/>
  <c r="E118" i="36"/>
  <c r="F118" i="36"/>
  <c r="G118" i="36"/>
  <c r="H118" i="36"/>
  <c r="I118" i="36"/>
  <c r="J118" i="36"/>
  <c r="K118" i="36"/>
  <c r="L118" i="36"/>
  <c r="M118" i="36"/>
  <c r="B119" i="36"/>
  <c r="C119" i="36"/>
  <c r="D119" i="36"/>
  <c r="E119" i="36"/>
  <c r="F119" i="36"/>
  <c r="G119" i="36"/>
  <c r="H119" i="36"/>
  <c r="I119" i="36"/>
  <c r="J119" i="36"/>
  <c r="K119" i="36"/>
  <c r="L119" i="36"/>
  <c r="M119" i="36"/>
  <c r="B120" i="36"/>
  <c r="C120" i="36"/>
  <c r="D120" i="36"/>
  <c r="E120" i="36"/>
  <c r="F120" i="36"/>
  <c r="G120" i="36"/>
  <c r="H120" i="36"/>
  <c r="I120" i="36"/>
  <c r="J120" i="36"/>
  <c r="K120" i="36"/>
  <c r="L120" i="36"/>
  <c r="M120" i="36"/>
  <c r="B121" i="36"/>
  <c r="C121" i="36"/>
  <c r="D121" i="36"/>
  <c r="E121" i="36"/>
  <c r="F121" i="36"/>
  <c r="G121" i="36"/>
  <c r="H121" i="36"/>
  <c r="I121" i="36"/>
  <c r="J121" i="36"/>
  <c r="K121" i="36"/>
  <c r="L121" i="36"/>
  <c r="M121" i="36"/>
  <c r="B122" i="36"/>
  <c r="C122" i="36"/>
  <c r="D122" i="36"/>
  <c r="E122" i="36"/>
  <c r="F122" i="36"/>
  <c r="G122" i="36"/>
  <c r="H122" i="36"/>
  <c r="I122" i="36"/>
  <c r="J122" i="36"/>
  <c r="K122" i="36"/>
  <c r="L122" i="36"/>
  <c r="M122" i="36"/>
  <c r="B123" i="36"/>
  <c r="C123" i="36"/>
  <c r="D123" i="36"/>
  <c r="E123" i="36"/>
  <c r="F123" i="36"/>
  <c r="G123" i="36"/>
  <c r="H123" i="36"/>
  <c r="I123" i="36"/>
  <c r="J123" i="36"/>
  <c r="K123" i="36"/>
  <c r="L123" i="36"/>
  <c r="M123" i="36"/>
  <c r="B124" i="36"/>
  <c r="C124" i="36"/>
  <c r="D124" i="36"/>
  <c r="E124" i="36"/>
  <c r="F124" i="36"/>
  <c r="G124" i="36"/>
  <c r="H124" i="36"/>
  <c r="I124" i="36"/>
  <c r="J124" i="36"/>
  <c r="K124" i="36"/>
  <c r="L124" i="36"/>
  <c r="M124" i="36"/>
  <c r="B125" i="36"/>
  <c r="C125" i="36"/>
  <c r="D125" i="36"/>
  <c r="E125" i="36"/>
  <c r="F125" i="36"/>
  <c r="G125" i="36"/>
  <c r="H125" i="36"/>
  <c r="I125" i="36"/>
  <c r="J125" i="36"/>
  <c r="K125" i="36"/>
  <c r="L125" i="36"/>
  <c r="M125" i="36"/>
  <c r="B126" i="36"/>
  <c r="C126" i="36"/>
  <c r="D126" i="36"/>
  <c r="E126" i="36"/>
  <c r="F126" i="36"/>
  <c r="G126" i="36"/>
  <c r="H126" i="36"/>
  <c r="I126" i="36"/>
  <c r="J126" i="36"/>
  <c r="K126" i="36"/>
  <c r="L126" i="36"/>
  <c r="M126" i="36"/>
  <c r="B127" i="36"/>
  <c r="C127" i="36"/>
  <c r="D127" i="36"/>
  <c r="E127" i="36"/>
  <c r="F127" i="36"/>
  <c r="G127" i="36"/>
  <c r="H127" i="36"/>
  <c r="I127" i="36"/>
  <c r="J127" i="36"/>
  <c r="K127" i="36"/>
  <c r="L127" i="36"/>
  <c r="M127" i="36"/>
  <c r="B128" i="36"/>
  <c r="C128" i="36"/>
  <c r="D128" i="36"/>
  <c r="E128" i="36"/>
  <c r="F128" i="36"/>
  <c r="G128" i="36"/>
  <c r="H128" i="36"/>
  <c r="I128" i="36"/>
  <c r="J128" i="36"/>
  <c r="K128" i="36"/>
  <c r="L128" i="36"/>
  <c r="M128" i="36"/>
  <c r="B129" i="36"/>
  <c r="C129" i="36"/>
  <c r="D129" i="36"/>
  <c r="E129" i="36"/>
  <c r="F129" i="36"/>
  <c r="G129" i="36"/>
  <c r="H129" i="36"/>
  <c r="I129" i="36"/>
  <c r="J129" i="36"/>
  <c r="K129" i="36"/>
  <c r="L129" i="36"/>
  <c r="M129" i="36"/>
  <c r="B130" i="36"/>
  <c r="C130" i="36"/>
  <c r="D130" i="36"/>
  <c r="E130" i="36"/>
  <c r="F130" i="36"/>
  <c r="G130" i="36"/>
  <c r="H130" i="36"/>
  <c r="I130" i="36"/>
  <c r="J130" i="36"/>
  <c r="K130" i="36"/>
  <c r="L130" i="36"/>
  <c r="M130" i="36"/>
  <c r="B131" i="36"/>
  <c r="C131" i="36"/>
  <c r="D131" i="36"/>
  <c r="E131" i="36"/>
  <c r="F131" i="36"/>
  <c r="G131" i="36"/>
  <c r="H131" i="36"/>
  <c r="I131" i="36"/>
  <c r="J131" i="36"/>
  <c r="K131" i="36"/>
  <c r="L131" i="36"/>
  <c r="M131" i="36"/>
  <c r="B132" i="36"/>
  <c r="C132" i="36"/>
  <c r="D132" i="36"/>
  <c r="E132" i="36"/>
  <c r="F132" i="36"/>
  <c r="G132" i="36"/>
  <c r="H132" i="36"/>
  <c r="I132" i="36"/>
  <c r="J132" i="36"/>
  <c r="K132" i="36"/>
  <c r="L132" i="36"/>
  <c r="M132" i="36"/>
  <c r="B133" i="36"/>
  <c r="C133" i="36"/>
  <c r="D133" i="36"/>
  <c r="E133" i="36"/>
  <c r="F133" i="36"/>
  <c r="G133" i="36"/>
  <c r="H133" i="36"/>
  <c r="I133" i="36"/>
  <c r="J133" i="36"/>
  <c r="K133" i="36"/>
  <c r="L133" i="36"/>
  <c r="M133" i="36"/>
  <c r="B134" i="36"/>
  <c r="C134" i="36"/>
  <c r="D134" i="36"/>
  <c r="E134" i="36"/>
  <c r="F134" i="36"/>
  <c r="G134" i="36"/>
  <c r="H134" i="36"/>
  <c r="I134" i="36"/>
  <c r="J134" i="36"/>
  <c r="K134" i="36"/>
  <c r="L134" i="36"/>
  <c r="M134" i="36"/>
  <c r="B140" i="36"/>
  <c r="C140" i="36"/>
  <c r="B141" i="36"/>
  <c r="C141" i="36"/>
  <c r="B142" i="36"/>
  <c r="C142" i="36"/>
  <c r="B143" i="36"/>
  <c r="C143" i="36"/>
  <c r="B144" i="36"/>
  <c r="C144" i="36"/>
  <c r="B145" i="36"/>
  <c r="C145" i="36"/>
  <c r="B146" i="36"/>
  <c r="C146" i="36"/>
  <c r="B147" i="36"/>
  <c r="C147" i="36"/>
  <c r="B148" i="36"/>
  <c r="C148" i="36"/>
  <c r="B149" i="36"/>
  <c r="C149" i="36"/>
  <c r="B150" i="36"/>
  <c r="C150" i="36"/>
  <c r="B151" i="36"/>
  <c r="C151" i="36"/>
  <c r="B152" i="36"/>
  <c r="C152" i="36"/>
  <c r="B153" i="36"/>
  <c r="C153" i="36"/>
  <c r="B154" i="36"/>
  <c r="C154" i="36"/>
  <c r="B155" i="36"/>
  <c r="C155" i="36"/>
  <c r="B156" i="36"/>
  <c r="C156" i="36"/>
  <c r="B157" i="36"/>
  <c r="C157" i="36"/>
  <c r="B158" i="36"/>
  <c r="C158" i="36"/>
  <c r="B159" i="36"/>
  <c r="C159" i="36"/>
  <c r="B160" i="36"/>
  <c r="C160" i="36"/>
  <c r="B161" i="36"/>
  <c r="C161" i="36"/>
  <c r="B162" i="36"/>
  <c r="C162" i="36"/>
  <c r="B163" i="36"/>
  <c r="C163" i="36"/>
  <c r="B164" i="36"/>
  <c r="C164" i="36"/>
  <c r="B165" i="36"/>
  <c r="C165" i="36"/>
  <c r="B166" i="36"/>
  <c r="C166" i="36"/>
  <c r="B167" i="36"/>
  <c r="C167" i="36"/>
  <c r="B168" i="36"/>
  <c r="C168" i="36"/>
  <c r="B169" i="36"/>
  <c r="C169" i="36"/>
  <c r="B170" i="36"/>
  <c r="C170" i="36"/>
  <c r="B171" i="36"/>
  <c r="C171" i="36"/>
  <c r="B172" i="36"/>
  <c r="C172" i="36"/>
  <c r="B173" i="36"/>
  <c r="C173" i="36"/>
  <c r="B174" i="36"/>
  <c r="C174" i="36"/>
  <c r="B175" i="36"/>
  <c r="C175" i="36"/>
  <c r="B176" i="36"/>
  <c r="C176" i="36"/>
  <c r="B177" i="36"/>
  <c r="C177" i="36"/>
  <c r="B178" i="36"/>
  <c r="C178" i="36"/>
  <c r="B179" i="36"/>
  <c r="C179" i="36"/>
  <c r="B180" i="36"/>
  <c r="C180" i="36"/>
  <c r="B181" i="36"/>
  <c r="C181" i="36"/>
  <c r="B182" i="36"/>
  <c r="C182" i="36"/>
  <c r="B183" i="36"/>
  <c r="C183" i="36"/>
  <c r="B184" i="36"/>
  <c r="C184" i="36"/>
  <c r="B185" i="36"/>
  <c r="C185" i="36"/>
  <c r="B186" i="36"/>
  <c r="C186" i="36"/>
  <c r="B187" i="36"/>
  <c r="C187" i="36"/>
  <c r="B188" i="36"/>
  <c r="C188" i="36"/>
  <c r="B189" i="36"/>
  <c r="C189" i="36"/>
  <c r="B190" i="36"/>
  <c r="C190" i="36"/>
  <c r="B191" i="36"/>
  <c r="C191" i="36"/>
  <c r="B192" i="36"/>
  <c r="C192" i="36"/>
  <c r="B193" i="36"/>
  <c r="C193" i="36"/>
  <c r="B194" i="36"/>
  <c r="C194" i="36"/>
  <c r="B195" i="36"/>
  <c r="C195" i="36"/>
  <c r="B196" i="36"/>
  <c r="C196" i="36"/>
  <c r="B197" i="36"/>
  <c r="C197" i="36"/>
  <c r="B198" i="36"/>
  <c r="C198" i="36"/>
  <c r="B199" i="36"/>
  <c r="C199" i="36"/>
  <c r="N205" i="36"/>
  <c r="A1" i="35"/>
  <c r="A2" i="35"/>
  <c r="A4" i="35"/>
  <c r="D73" i="35"/>
  <c r="E73" i="35"/>
  <c r="F73" i="35"/>
  <c r="G73" i="35"/>
  <c r="H73" i="35"/>
  <c r="I73" i="35"/>
  <c r="J73" i="35"/>
  <c r="K73" i="35"/>
  <c r="L73" i="35"/>
  <c r="M73" i="35"/>
  <c r="B75" i="35"/>
  <c r="C75" i="35"/>
  <c r="D75" i="35"/>
  <c r="E75" i="35"/>
  <c r="F75" i="35"/>
  <c r="G75" i="35"/>
  <c r="H75" i="35"/>
  <c r="I75" i="35"/>
  <c r="J75" i="35"/>
  <c r="K75" i="35"/>
  <c r="L75" i="35"/>
  <c r="M75" i="35"/>
  <c r="C76" i="35"/>
  <c r="D76" i="35"/>
  <c r="E76" i="35"/>
  <c r="F76" i="35"/>
  <c r="G76" i="35"/>
  <c r="H76" i="35"/>
  <c r="I76" i="35"/>
  <c r="J76" i="35"/>
  <c r="K76" i="35"/>
  <c r="L76" i="35"/>
  <c r="M76" i="35"/>
  <c r="U76" i="35"/>
  <c r="V76" i="35"/>
  <c r="W76" i="35"/>
  <c r="X76" i="35"/>
  <c r="B77" i="35"/>
  <c r="C77" i="35"/>
  <c r="D77" i="35"/>
  <c r="E77" i="35"/>
  <c r="F77" i="35"/>
  <c r="G77" i="35"/>
  <c r="H77" i="35"/>
  <c r="I77" i="35"/>
  <c r="J77" i="35"/>
  <c r="K77" i="35"/>
  <c r="L77" i="35"/>
  <c r="M77" i="35"/>
  <c r="U77" i="35"/>
  <c r="B78" i="35"/>
  <c r="C78" i="35"/>
  <c r="D78" i="35"/>
  <c r="E78" i="35"/>
  <c r="F78" i="35"/>
  <c r="G78" i="35"/>
  <c r="H78" i="35"/>
  <c r="I78" i="35"/>
  <c r="J78" i="35"/>
  <c r="K78" i="35"/>
  <c r="L78" i="35"/>
  <c r="M78" i="35"/>
  <c r="U78" i="35"/>
  <c r="B79" i="35"/>
  <c r="C79" i="35"/>
  <c r="D79" i="35"/>
  <c r="E79" i="35"/>
  <c r="F79" i="35"/>
  <c r="G79" i="35"/>
  <c r="H79" i="35"/>
  <c r="I79" i="35"/>
  <c r="J79" i="35"/>
  <c r="K79" i="35"/>
  <c r="L79" i="35"/>
  <c r="M79" i="35"/>
  <c r="U79" i="35"/>
  <c r="B80" i="35"/>
  <c r="C80" i="35"/>
  <c r="D80" i="35"/>
  <c r="E80" i="35"/>
  <c r="F80" i="35"/>
  <c r="G80" i="35"/>
  <c r="H80" i="35"/>
  <c r="I80" i="35"/>
  <c r="J80" i="35"/>
  <c r="K80" i="35"/>
  <c r="L80" i="35"/>
  <c r="M80" i="35"/>
  <c r="U80" i="35"/>
  <c r="B81" i="35"/>
  <c r="C81" i="35"/>
  <c r="D81" i="35"/>
  <c r="E81" i="35"/>
  <c r="F81" i="35"/>
  <c r="G81" i="35"/>
  <c r="H81" i="35"/>
  <c r="I81" i="35"/>
  <c r="J81" i="35"/>
  <c r="K81" i="35"/>
  <c r="L81" i="35"/>
  <c r="M81" i="35"/>
  <c r="U81" i="35"/>
  <c r="B82" i="35"/>
  <c r="C82" i="35"/>
  <c r="D82" i="35"/>
  <c r="E82" i="35"/>
  <c r="F82" i="35"/>
  <c r="G82" i="35"/>
  <c r="H82" i="35"/>
  <c r="I82" i="35"/>
  <c r="J82" i="35"/>
  <c r="K82" i="35"/>
  <c r="L82" i="35"/>
  <c r="M82" i="35"/>
  <c r="U82" i="35"/>
  <c r="B83" i="35"/>
  <c r="C83" i="35"/>
  <c r="D83" i="35"/>
  <c r="E83" i="35"/>
  <c r="F83" i="35"/>
  <c r="G83" i="35"/>
  <c r="H83" i="35"/>
  <c r="I83" i="35"/>
  <c r="J83" i="35"/>
  <c r="K83" i="35"/>
  <c r="L83" i="35"/>
  <c r="M83" i="35"/>
  <c r="U83" i="35"/>
  <c r="B84" i="35"/>
  <c r="C84" i="35"/>
  <c r="D84" i="35"/>
  <c r="E84" i="35"/>
  <c r="F84" i="35"/>
  <c r="G84" i="35"/>
  <c r="H84" i="35"/>
  <c r="I84" i="35"/>
  <c r="J84" i="35"/>
  <c r="K84" i="35"/>
  <c r="L84" i="35"/>
  <c r="M84" i="35"/>
  <c r="U84" i="35"/>
  <c r="B85" i="35"/>
  <c r="C85" i="35"/>
  <c r="D85" i="35"/>
  <c r="E85" i="35"/>
  <c r="F85" i="35"/>
  <c r="G85" i="35"/>
  <c r="H85" i="35"/>
  <c r="I85" i="35"/>
  <c r="J85" i="35"/>
  <c r="K85" i="35"/>
  <c r="L85" i="35"/>
  <c r="M85" i="35"/>
  <c r="U85" i="35"/>
  <c r="B86" i="35"/>
  <c r="C86" i="35"/>
  <c r="D86" i="35"/>
  <c r="E86" i="35"/>
  <c r="F86" i="35"/>
  <c r="G86" i="35"/>
  <c r="H86" i="35"/>
  <c r="I86" i="35"/>
  <c r="J86" i="35"/>
  <c r="K86" i="35"/>
  <c r="L86" i="35"/>
  <c r="M86" i="35"/>
  <c r="B87" i="35"/>
  <c r="C87" i="35"/>
  <c r="D87" i="35"/>
  <c r="E87" i="35"/>
  <c r="F87" i="35"/>
  <c r="G87" i="35"/>
  <c r="H87" i="35"/>
  <c r="I87" i="35"/>
  <c r="J87" i="35"/>
  <c r="K87" i="35"/>
  <c r="L87" i="35"/>
  <c r="M87" i="35"/>
  <c r="B88" i="35"/>
  <c r="C88" i="35"/>
  <c r="D88" i="35"/>
  <c r="E88" i="35"/>
  <c r="F88" i="35"/>
  <c r="G88" i="35"/>
  <c r="H88" i="35"/>
  <c r="I88" i="35"/>
  <c r="J88" i="35"/>
  <c r="K88" i="35"/>
  <c r="L88" i="35"/>
  <c r="M88" i="35"/>
  <c r="B89" i="35"/>
  <c r="C89" i="35"/>
  <c r="D89" i="35"/>
  <c r="E89" i="35"/>
  <c r="F89" i="35"/>
  <c r="G89" i="35"/>
  <c r="H89" i="35"/>
  <c r="I89" i="35"/>
  <c r="J89" i="35"/>
  <c r="K89" i="35"/>
  <c r="L89" i="35"/>
  <c r="M89" i="35"/>
  <c r="B90" i="35"/>
  <c r="C90" i="35"/>
  <c r="D90" i="35"/>
  <c r="E90" i="35"/>
  <c r="F90" i="35"/>
  <c r="G90" i="35"/>
  <c r="H90" i="35"/>
  <c r="I90" i="35"/>
  <c r="J90" i="35"/>
  <c r="K90" i="35"/>
  <c r="L90" i="35"/>
  <c r="M90" i="35"/>
  <c r="B91" i="35"/>
  <c r="C91" i="35"/>
  <c r="D91" i="35"/>
  <c r="E91" i="35"/>
  <c r="F91" i="35"/>
  <c r="G91" i="35"/>
  <c r="H91" i="35"/>
  <c r="I91" i="35"/>
  <c r="J91" i="35"/>
  <c r="K91" i="35"/>
  <c r="L91" i="35"/>
  <c r="M91" i="35"/>
  <c r="B92" i="35"/>
  <c r="C92" i="35"/>
  <c r="D92" i="35"/>
  <c r="E92" i="35"/>
  <c r="F92" i="35"/>
  <c r="G92" i="35"/>
  <c r="H92" i="35"/>
  <c r="I92" i="35"/>
  <c r="J92" i="35"/>
  <c r="K92" i="35"/>
  <c r="L92" i="35"/>
  <c r="M92" i="35"/>
  <c r="B93" i="35"/>
  <c r="C93" i="35"/>
  <c r="D93" i="35"/>
  <c r="E93" i="35"/>
  <c r="F93" i="35"/>
  <c r="G93" i="35"/>
  <c r="H93" i="35"/>
  <c r="I93" i="35"/>
  <c r="J93" i="35"/>
  <c r="K93" i="35"/>
  <c r="L93" i="35"/>
  <c r="M93" i="35"/>
  <c r="B94" i="35"/>
  <c r="C94" i="35"/>
  <c r="D94" i="35"/>
  <c r="E94" i="35"/>
  <c r="F94" i="35"/>
  <c r="G94" i="35"/>
  <c r="H94" i="35"/>
  <c r="I94" i="35"/>
  <c r="J94" i="35"/>
  <c r="K94" i="35"/>
  <c r="L94" i="35"/>
  <c r="M94" i="35"/>
  <c r="B95" i="35"/>
  <c r="C95" i="35"/>
  <c r="D95" i="35"/>
  <c r="E95" i="35"/>
  <c r="F95" i="35"/>
  <c r="G95" i="35"/>
  <c r="H95" i="35"/>
  <c r="I95" i="35"/>
  <c r="J95" i="35"/>
  <c r="K95" i="35"/>
  <c r="L95" i="35"/>
  <c r="M95" i="35"/>
  <c r="B96" i="35"/>
  <c r="C96" i="35"/>
  <c r="D96" i="35"/>
  <c r="E96" i="35"/>
  <c r="F96" i="35"/>
  <c r="G96" i="35"/>
  <c r="H96" i="35"/>
  <c r="I96" i="35"/>
  <c r="J96" i="35"/>
  <c r="K96" i="35"/>
  <c r="L96" i="35"/>
  <c r="M96" i="35"/>
  <c r="B97" i="35"/>
  <c r="C97" i="35"/>
  <c r="D97" i="35"/>
  <c r="E97" i="35"/>
  <c r="F97" i="35"/>
  <c r="G97" i="35"/>
  <c r="H97" i="35"/>
  <c r="I97" i="35"/>
  <c r="J97" i="35"/>
  <c r="K97" i="35"/>
  <c r="L97" i="35"/>
  <c r="M97" i="35"/>
  <c r="B98" i="35"/>
  <c r="C98" i="35"/>
  <c r="D98" i="35"/>
  <c r="E98" i="35"/>
  <c r="F98" i="35"/>
  <c r="G98" i="35"/>
  <c r="H98" i="35"/>
  <c r="I98" i="35"/>
  <c r="J98" i="35"/>
  <c r="K98" i="35"/>
  <c r="L98" i="35"/>
  <c r="M98" i="35"/>
  <c r="B99" i="35"/>
  <c r="C99" i="35"/>
  <c r="D99" i="35"/>
  <c r="E99" i="35"/>
  <c r="F99" i="35"/>
  <c r="G99" i="35"/>
  <c r="H99" i="35"/>
  <c r="I99" i="35"/>
  <c r="J99" i="35"/>
  <c r="K99" i="35"/>
  <c r="L99" i="35"/>
  <c r="M99" i="35"/>
  <c r="B100" i="35"/>
  <c r="C100" i="35"/>
  <c r="D100" i="35"/>
  <c r="E100" i="35"/>
  <c r="F100" i="35"/>
  <c r="G100" i="35"/>
  <c r="H100" i="35"/>
  <c r="I100" i="35"/>
  <c r="J100" i="35"/>
  <c r="K100" i="35"/>
  <c r="L100" i="35"/>
  <c r="M100" i="35"/>
  <c r="B101" i="35"/>
  <c r="C101" i="35"/>
  <c r="D101" i="35"/>
  <c r="E101" i="35"/>
  <c r="F101" i="35"/>
  <c r="G101" i="35"/>
  <c r="H101" i="35"/>
  <c r="I101" i="35"/>
  <c r="J101" i="35"/>
  <c r="K101" i="35"/>
  <c r="L101" i="35"/>
  <c r="M101" i="35"/>
  <c r="B102" i="35"/>
  <c r="C102" i="35"/>
  <c r="D102" i="35"/>
  <c r="E102" i="35"/>
  <c r="F102" i="35"/>
  <c r="G102" i="35"/>
  <c r="H102" i="35"/>
  <c r="I102" i="35"/>
  <c r="J102" i="35"/>
  <c r="K102" i="35"/>
  <c r="L102" i="35"/>
  <c r="M102" i="35"/>
  <c r="B103" i="35"/>
  <c r="C103" i="35"/>
  <c r="D103" i="35"/>
  <c r="E103" i="35"/>
  <c r="F103" i="35"/>
  <c r="G103" i="35"/>
  <c r="H103" i="35"/>
  <c r="I103" i="35"/>
  <c r="J103" i="35"/>
  <c r="K103" i="35"/>
  <c r="L103" i="35"/>
  <c r="M103" i="35"/>
  <c r="B104" i="35"/>
  <c r="C104" i="35"/>
  <c r="D104" i="35"/>
  <c r="E104" i="35"/>
  <c r="F104" i="35"/>
  <c r="G104" i="35"/>
  <c r="H104" i="35"/>
  <c r="I104" i="35"/>
  <c r="J104" i="35"/>
  <c r="K104" i="35"/>
  <c r="L104" i="35"/>
  <c r="M104" i="35"/>
  <c r="B105" i="35"/>
  <c r="C105" i="35"/>
  <c r="D105" i="35"/>
  <c r="E105" i="35"/>
  <c r="F105" i="35"/>
  <c r="G105" i="35"/>
  <c r="H105" i="35"/>
  <c r="I105" i="35"/>
  <c r="J105" i="35"/>
  <c r="K105" i="35"/>
  <c r="L105" i="35"/>
  <c r="M105" i="35"/>
  <c r="B106" i="35"/>
  <c r="C106" i="35"/>
  <c r="D106" i="35"/>
  <c r="E106" i="35"/>
  <c r="F106" i="35"/>
  <c r="G106" i="35"/>
  <c r="H106" i="35"/>
  <c r="I106" i="35"/>
  <c r="J106" i="35"/>
  <c r="K106" i="35"/>
  <c r="L106" i="35"/>
  <c r="M106" i="35"/>
  <c r="B107" i="35"/>
  <c r="C107" i="35"/>
  <c r="D107" i="35"/>
  <c r="E107" i="35"/>
  <c r="F107" i="35"/>
  <c r="G107" i="35"/>
  <c r="H107" i="35"/>
  <c r="I107" i="35"/>
  <c r="J107" i="35"/>
  <c r="K107" i="35"/>
  <c r="L107" i="35"/>
  <c r="M107" i="35"/>
  <c r="B108" i="35"/>
  <c r="C108" i="35"/>
  <c r="D108" i="35"/>
  <c r="E108" i="35"/>
  <c r="F108" i="35"/>
  <c r="G108" i="35"/>
  <c r="H108" i="35"/>
  <c r="I108" i="35"/>
  <c r="J108" i="35"/>
  <c r="K108" i="35"/>
  <c r="L108" i="35"/>
  <c r="M108" i="35"/>
  <c r="B109" i="35"/>
  <c r="C109" i="35"/>
  <c r="D109" i="35"/>
  <c r="E109" i="35"/>
  <c r="F109" i="35"/>
  <c r="G109" i="35"/>
  <c r="H109" i="35"/>
  <c r="I109" i="35"/>
  <c r="J109" i="35"/>
  <c r="K109" i="35"/>
  <c r="L109" i="35"/>
  <c r="M109" i="35"/>
  <c r="B110" i="35"/>
  <c r="C110" i="35"/>
  <c r="D110" i="35"/>
  <c r="E110" i="35"/>
  <c r="F110" i="35"/>
  <c r="G110" i="35"/>
  <c r="H110" i="35"/>
  <c r="I110" i="35"/>
  <c r="J110" i="35"/>
  <c r="K110" i="35"/>
  <c r="L110" i="35"/>
  <c r="M110" i="35"/>
  <c r="B111" i="35"/>
  <c r="C111" i="35"/>
  <c r="D111" i="35"/>
  <c r="E111" i="35"/>
  <c r="F111" i="35"/>
  <c r="G111" i="35"/>
  <c r="H111" i="35"/>
  <c r="I111" i="35"/>
  <c r="J111" i="35"/>
  <c r="K111" i="35"/>
  <c r="L111" i="35"/>
  <c r="M111" i="35"/>
  <c r="B112" i="35"/>
  <c r="C112" i="35"/>
  <c r="D112" i="35"/>
  <c r="E112" i="35"/>
  <c r="F112" i="35"/>
  <c r="G112" i="35"/>
  <c r="H112" i="35"/>
  <c r="I112" i="35"/>
  <c r="J112" i="35"/>
  <c r="K112" i="35"/>
  <c r="L112" i="35"/>
  <c r="M112" i="35"/>
  <c r="B113" i="35"/>
  <c r="C113" i="35"/>
  <c r="D113" i="35"/>
  <c r="E113" i="35"/>
  <c r="F113" i="35"/>
  <c r="G113" i="35"/>
  <c r="H113" i="35"/>
  <c r="I113" i="35"/>
  <c r="J113" i="35"/>
  <c r="K113" i="35"/>
  <c r="L113" i="35"/>
  <c r="M113" i="35"/>
  <c r="B114" i="35"/>
  <c r="C114" i="35"/>
  <c r="D114" i="35"/>
  <c r="E114" i="35"/>
  <c r="F114" i="35"/>
  <c r="G114" i="35"/>
  <c r="H114" i="35"/>
  <c r="I114" i="35"/>
  <c r="J114" i="35"/>
  <c r="K114" i="35"/>
  <c r="L114" i="35"/>
  <c r="M114" i="35"/>
  <c r="B115" i="35"/>
  <c r="C115" i="35"/>
  <c r="D115" i="35"/>
  <c r="E115" i="35"/>
  <c r="F115" i="35"/>
  <c r="G115" i="35"/>
  <c r="H115" i="35"/>
  <c r="I115" i="35"/>
  <c r="J115" i="35"/>
  <c r="K115" i="35"/>
  <c r="L115" i="35"/>
  <c r="M115" i="35"/>
  <c r="B116" i="35"/>
  <c r="C116" i="35"/>
  <c r="D116" i="35"/>
  <c r="E116" i="35"/>
  <c r="F116" i="35"/>
  <c r="G116" i="35"/>
  <c r="H116" i="35"/>
  <c r="I116" i="35"/>
  <c r="J116" i="35"/>
  <c r="K116" i="35"/>
  <c r="L116" i="35"/>
  <c r="M116" i="35"/>
  <c r="B117" i="35"/>
  <c r="C117" i="35"/>
  <c r="D117" i="35"/>
  <c r="E117" i="35"/>
  <c r="F117" i="35"/>
  <c r="G117" i="35"/>
  <c r="H117" i="35"/>
  <c r="I117" i="35"/>
  <c r="J117" i="35"/>
  <c r="K117" i="35"/>
  <c r="L117" i="35"/>
  <c r="M117" i="35"/>
  <c r="B118" i="35"/>
  <c r="C118" i="35"/>
  <c r="D118" i="35"/>
  <c r="E118" i="35"/>
  <c r="F118" i="35"/>
  <c r="G118" i="35"/>
  <c r="H118" i="35"/>
  <c r="I118" i="35"/>
  <c r="J118" i="35"/>
  <c r="K118" i="35"/>
  <c r="L118" i="35"/>
  <c r="M118" i="35"/>
  <c r="B119" i="35"/>
  <c r="C119" i="35"/>
  <c r="D119" i="35"/>
  <c r="E119" i="35"/>
  <c r="F119" i="35"/>
  <c r="G119" i="35"/>
  <c r="H119" i="35"/>
  <c r="I119" i="35"/>
  <c r="J119" i="35"/>
  <c r="K119" i="35"/>
  <c r="L119" i="35"/>
  <c r="M119" i="35"/>
  <c r="B120" i="35"/>
  <c r="C120" i="35"/>
  <c r="D120" i="35"/>
  <c r="E120" i="35"/>
  <c r="F120" i="35"/>
  <c r="G120" i="35"/>
  <c r="H120" i="35"/>
  <c r="I120" i="35"/>
  <c r="J120" i="35"/>
  <c r="K120" i="35"/>
  <c r="L120" i="35"/>
  <c r="M120" i="35"/>
  <c r="B121" i="35"/>
  <c r="C121" i="35"/>
  <c r="D121" i="35"/>
  <c r="E121" i="35"/>
  <c r="F121" i="35"/>
  <c r="G121" i="35"/>
  <c r="H121" i="35"/>
  <c r="I121" i="35"/>
  <c r="J121" i="35"/>
  <c r="K121" i="35"/>
  <c r="L121" i="35"/>
  <c r="M121" i="35"/>
  <c r="B122" i="35"/>
  <c r="C122" i="35"/>
  <c r="D122" i="35"/>
  <c r="E122" i="35"/>
  <c r="F122" i="35"/>
  <c r="G122" i="35"/>
  <c r="H122" i="35"/>
  <c r="I122" i="35"/>
  <c r="J122" i="35"/>
  <c r="K122" i="35"/>
  <c r="L122" i="35"/>
  <c r="M122" i="35"/>
  <c r="B123" i="35"/>
  <c r="C123" i="35"/>
  <c r="D123" i="35"/>
  <c r="E123" i="35"/>
  <c r="F123" i="35"/>
  <c r="G123" i="35"/>
  <c r="H123" i="35"/>
  <c r="I123" i="35"/>
  <c r="J123" i="35"/>
  <c r="K123" i="35"/>
  <c r="L123" i="35"/>
  <c r="M123" i="35"/>
  <c r="B124" i="35"/>
  <c r="C124" i="35"/>
  <c r="D124" i="35"/>
  <c r="E124" i="35"/>
  <c r="F124" i="35"/>
  <c r="G124" i="35"/>
  <c r="H124" i="35"/>
  <c r="I124" i="35"/>
  <c r="J124" i="35"/>
  <c r="K124" i="35"/>
  <c r="L124" i="35"/>
  <c r="M124" i="35"/>
  <c r="B125" i="35"/>
  <c r="C125" i="35"/>
  <c r="D125" i="35"/>
  <c r="E125" i="35"/>
  <c r="F125" i="35"/>
  <c r="G125" i="35"/>
  <c r="H125" i="35"/>
  <c r="I125" i="35"/>
  <c r="J125" i="35"/>
  <c r="K125" i="35"/>
  <c r="L125" i="35"/>
  <c r="M125" i="35"/>
  <c r="B126" i="35"/>
  <c r="C126" i="35"/>
  <c r="D126" i="35"/>
  <c r="E126" i="35"/>
  <c r="F126" i="35"/>
  <c r="G126" i="35"/>
  <c r="H126" i="35"/>
  <c r="I126" i="35"/>
  <c r="J126" i="35"/>
  <c r="K126" i="35"/>
  <c r="L126" i="35"/>
  <c r="M126" i="35"/>
  <c r="B127" i="35"/>
  <c r="C127" i="35"/>
  <c r="D127" i="35"/>
  <c r="E127" i="35"/>
  <c r="F127" i="35"/>
  <c r="G127" i="35"/>
  <c r="H127" i="35"/>
  <c r="I127" i="35"/>
  <c r="J127" i="35"/>
  <c r="K127" i="35"/>
  <c r="L127" i="35"/>
  <c r="M127" i="35"/>
  <c r="B128" i="35"/>
  <c r="C128" i="35"/>
  <c r="D128" i="35"/>
  <c r="E128" i="35"/>
  <c r="F128" i="35"/>
  <c r="G128" i="35"/>
  <c r="H128" i="35"/>
  <c r="I128" i="35"/>
  <c r="J128" i="35"/>
  <c r="K128" i="35"/>
  <c r="L128" i="35"/>
  <c r="M128" i="35"/>
  <c r="B129" i="35"/>
  <c r="C129" i="35"/>
  <c r="D129" i="35"/>
  <c r="E129" i="35"/>
  <c r="F129" i="35"/>
  <c r="G129" i="35"/>
  <c r="H129" i="35"/>
  <c r="I129" i="35"/>
  <c r="J129" i="35"/>
  <c r="K129" i="35"/>
  <c r="L129" i="35"/>
  <c r="M129" i="35"/>
  <c r="B130" i="35"/>
  <c r="C130" i="35"/>
  <c r="D130" i="35"/>
  <c r="E130" i="35"/>
  <c r="F130" i="35"/>
  <c r="G130" i="35"/>
  <c r="H130" i="35"/>
  <c r="I130" i="35"/>
  <c r="J130" i="35"/>
  <c r="K130" i="35"/>
  <c r="L130" i="35"/>
  <c r="M130" i="35"/>
  <c r="B131" i="35"/>
  <c r="C131" i="35"/>
  <c r="D131" i="35"/>
  <c r="E131" i="35"/>
  <c r="F131" i="35"/>
  <c r="G131" i="35"/>
  <c r="H131" i="35"/>
  <c r="I131" i="35"/>
  <c r="J131" i="35"/>
  <c r="K131" i="35"/>
  <c r="L131" i="35"/>
  <c r="M131" i="35"/>
  <c r="B132" i="35"/>
  <c r="C132" i="35"/>
  <c r="D132" i="35"/>
  <c r="E132" i="35"/>
  <c r="F132" i="35"/>
  <c r="G132" i="35"/>
  <c r="H132" i="35"/>
  <c r="I132" i="35"/>
  <c r="J132" i="35"/>
  <c r="K132" i="35"/>
  <c r="L132" i="35"/>
  <c r="M132" i="35"/>
  <c r="B133" i="35"/>
  <c r="C133" i="35"/>
  <c r="D133" i="35"/>
  <c r="E133" i="35"/>
  <c r="F133" i="35"/>
  <c r="G133" i="35"/>
  <c r="H133" i="35"/>
  <c r="I133" i="35"/>
  <c r="J133" i="35"/>
  <c r="K133" i="35"/>
  <c r="L133" i="35"/>
  <c r="M133" i="35"/>
  <c r="B134" i="35"/>
  <c r="C134" i="35"/>
  <c r="D134" i="35"/>
  <c r="E134" i="35"/>
  <c r="F134" i="35"/>
  <c r="G134" i="35"/>
  <c r="H134" i="35"/>
  <c r="I134" i="35"/>
  <c r="J134" i="35"/>
  <c r="K134" i="35"/>
  <c r="L134" i="35"/>
  <c r="M134" i="35"/>
  <c r="B140" i="35"/>
  <c r="C140" i="35"/>
  <c r="B141" i="35"/>
  <c r="C141" i="35"/>
  <c r="B142" i="35"/>
  <c r="C142" i="35"/>
  <c r="B143" i="35"/>
  <c r="C143" i="35"/>
  <c r="B144" i="35"/>
  <c r="C144" i="35"/>
  <c r="B145" i="35"/>
  <c r="C145" i="35"/>
  <c r="B146" i="35"/>
  <c r="C146" i="35"/>
  <c r="B147" i="35"/>
  <c r="C147" i="35"/>
  <c r="B148" i="35"/>
  <c r="C148" i="35"/>
  <c r="B149" i="35"/>
  <c r="C149" i="35"/>
  <c r="B150" i="35"/>
  <c r="C150" i="35"/>
  <c r="B151" i="35"/>
  <c r="C151" i="35"/>
  <c r="B152" i="35"/>
  <c r="C152" i="35"/>
  <c r="B153" i="35"/>
  <c r="C153" i="35"/>
  <c r="B154" i="35"/>
  <c r="C154" i="35"/>
  <c r="B155" i="35"/>
  <c r="C155" i="35"/>
  <c r="B156" i="35"/>
  <c r="C156" i="35"/>
  <c r="B157" i="35"/>
  <c r="C157" i="35"/>
  <c r="B158" i="35"/>
  <c r="C158" i="35"/>
  <c r="B159" i="35"/>
  <c r="C159" i="35"/>
  <c r="B160" i="35"/>
  <c r="C160" i="35"/>
  <c r="B161" i="35"/>
  <c r="C161" i="35"/>
  <c r="B162" i="35"/>
  <c r="C162" i="35"/>
  <c r="B163" i="35"/>
  <c r="C163" i="35"/>
  <c r="B164" i="35"/>
  <c r="C164" i="35"/>
  <c r="B165" i="35"/>
  <c r="C165" i="35"/>
  <c r="B166" i="35"/>
  <c r="C166" i="35"/>
  <c r="B167" i="35"/>
  <c r="C167" i="35"/>
  <c r="B168" i="35"/>
  <c r="C168" i="35"/>
  <c r="B169" i="35"/>
  <c r="C169" i="35"/>
  <c r="B170" i="35"/>
  <c r="C170" i="35"/>
  <c r="B171" i="35"/>
  <c r="C171" i="35"/>
  <c r="B172" i="35"/>
  <c r="C172" i="35"/>
  <c r="B173" i="35"/>
  <c r="C173" i="35"/>
  <c r="B174" i="35"/>
  <c r="C174" i="35"/>
  <c r="B175" i="35"/>
  <c r="C175" i="35"/>
  <c r="B176" i="35"/>
  <c r="C176" i="35"/>
  <c r="B177" i="35"/>
  <c r="C177" i="35"/>
  <c r="B178" i="35"/>
  <c r="C178" i="35"/>
  <c r="B179" i="35"/>
  <c r="C179" i="35"/>
  <c r="B180" i="35"/>
  <c r="C180" i="35"/>
  <c r="B181" i="35"/>
  <c r="C181" i="35"/>
  <c r="B182" i="35"/>
  <c r="C182" i="35"/>
  <c r="B183" i="35"/>
  <c r="C183" i="35"/>
  <c r="B184" i="35"/>
  <c r="C184" i="35"/>
  <c r="B185" i="35"/>
  <c r="C185" i="35"/>
  <c r="B186" i="35"/>
  <c r="C186" i="35"/>
  <c r="B187" i="35"/>
  <c r="C187" i="35"/>
  <c r="B188" i="35"/>
  <c r="C188" i="35"/>
  <c r="B189" i="35"/>
  <c r="C189" i="35"/>
  <c r="B190" i="35"/>
  <c r="C190" i="35"/>
  <c r="B191" i="35"/>
  <c r="C191" i="35"/>
  <c r="B192" i="35"/>
  <c r="C192" i="35"/>
  <c r="B193" i="35"/>
  <c r="C193" i="35"/>
  <c r="B194" i="35"/>
  <c r="C194" i="35"/>
  <c r="B195" i="35"/>
  <c r="C195" i="35"/>
  <c r="B196" i="35"/>
  <c r="C196" i="35"/>
  <c r="B197" i="35"/>
  <c r="C197" i="35"/>
  <c r="B198" i="35"/>
  <c r="C198" i="35"/>
  <c r="B199" i="35"/>
  <c r="C199" i="35"/>
  <c r="N205" i="35"/>
  <c r="A1" i="34"/>
  <c r="A2" i="34"/>
  <c r="A4" i="34"/>
  <c r="D73" i="34"/>
  <c r="N73" i="34"/>
  <c r="E73" i="34"/>
  <c r="F73" i="34"/>
  <c r="G73" i="34"/>
  <c r="H73" i="34"/>
  <c r="I73" i="34"/>
  <c r="J73" i="34"/>
  <c r="H138" i="34"/>
  <c r="K73" i="34"/>
  <c r="G138" i="34"/>
  <c r="L73" i="34"/>
  <c r="M73" i="34"/>
  <c r="B75" i="34"/>
  <c r="C75" i="34"/>
  <c r="D75" i="34"/>
  <c r="E75" i="34"/>
  <c r="F75" i="34"/>
  <c r="G75" i="34"/>
  <c r="H75" i="34"/>
  <c r="I75" i="34"/>
  <c r="J75" i="34"/>
  <c r="K75" i="34"/>
  <c r="L75" i="34"/>
  <c r="M75" i="34"/>
  <c r="C76" i="34"/>
  <c r="D76" i="34"/>
  <c r="E76" i="34"/>
  <c r="F76" i="34"/>
  <c r="G76" i="34"/>
  <c r="H76" i="34"/>
  <c r="I76" i="34"/>
  <c r="J76" i="34"/>
  <c r="K76" i="34"/>
  <c r="K141" i="34"/>
  <c r="L76" i="34"/>
  <c r="L141" i="34"/>
  <c r="M76" i="34"/>
  <c r="U76" i="34"/>
  <c r="V76" i="34"/>
  <c r="W76" i="34"/>
  <c r="X76" i="34"/>
  <c r="B77" i="34"/>
  <c r="C77" i="34"/>
  <c r="D77" i="34"/>
  <c r="D142" i="34"/>
  <c r="E77" i="34"/>
  <c r="F77" i="34"/>
  <c r="G77" i="34"/>
  <c r="H77" i="34"/>
  <c r="I77" i="34"/>
  <c r="J77" i="34"/>
  <c r="K77" i="34"/>
  <c r="K142" i="34"/>
  <c r="L77" i="34"/>
  <c r="L142" i="34"/>
  <c r="M77" i="34"/>
  <c r="U77" i="34"/>
  <c r="B78" i="34"/>
  <c r="C78" i="34"/>
  <c r="D78" i="34"/>
  <c r="E78" i="34"/>
  <c r="F78" i="34"/>
  <c r="G78" i="34"/>
  <c r="G143" i="34"/>
  <c r="H78" i="34"/>
  <c r="I78" i="34"/>
  <c r="J78" i="34"/>
  <c r="K78" i="34"/>
  <c r="L78" i="34"/>
  <c r="M78" i="34"/>
  <c r="U78" i="34"/>
  <c r="B79" i="34"/>
  <c r="C79" i="34"/>
  <c r="D79" i="34"/>
  <c r="E79" i="34"/>
  <c r="F79" i="34"/>
  <c r="G79" i="34"/>
  <c r="H79" i="34"/>
  <c r="I79" i="34"/>
  <c r="I144" i="34"/>
  <c r="J79" i="34"/>
  <c r="K79" i="34"/>
  <c r="L79" i="34"/>
  <c r="M79" i="34"/>
  <c r="U79" i="34"/>
  <c r="B80" i="34"/>
  <c r="C80" i="34"/>
  <c r="D80" i="34"/>
  <c r="D145" i="34"/>
  <c r="E80" i="34"/>
  <c r="F80" i="34"/>
  <c r="G80" i="34"/>
  <c r="H80" i="34"/>
  <c r="I80" i="34"/>
  <c r="I145" i="34"/>
  <c r="J80" i="34"/>
  <c r="K80" i="34"/>
  <c r="L80" i="34"/>
  <c r="L145" i="34"/>
  <c r="M80" i="34"/>
  <c r="M145" i="34"/>
  <c r="U80" i="34"/>
  <c r="B81" i="34"/>
  <c r="C81" i="34"/>
  <c r="D81" i="34"/>
  <c r="E81" i="34"/>
  <c r="F81" i="34"/>
  <c r="G81" i="34"/>
  <c r="H81" i="34"/>
  <c r="I81" i="34"/>
  <c r="J81" i="34"/>
  <c r="K81" i="34"/>
  <c r="L81" i="34"/>
  <c r="L146" i="34"/>
  <c r="M81" i="34"/>
  <c r="U81" i="34"/>
  <c r="B82" i="34"/>
  <c r="C82" i="34"/>
  <c r="D82" i="34"/>
  <c r="E82" i="34"/>
  <c r="F82" i="34"/>
  <c r="G82" i="34"/>
  <c r="H82" i="34"/>
  <c r="I82" i="34"/>
  <c r="J82" i="34"/>
  <c r="K82" i="34"/>
  <c r="K147" i="34"/>
  <c r="L82" i="34"/>
  <c r="M82" i="34"/>
  <c r="U82" i="34"/>
  <c r="B83" i="34"/>
  <c r="C83" i="34"/>
  <c r="D83" i="34"/>
  <c r="E83" i="34"/>
  <c r="F83" i="34"/>
  <c r="G83" i="34"/>
  <c r="H83" i="34"/>
  <c r="I83" i="34"/>
  <c r="J83" i="34"/>
  <c r="K83" i="34"/>
  <c r="L83" i="34"/>
  <c r="M83" i="34"/>
  <c r="M148" i="34"/>
  <c r="U83" i="34"/>
  <c r="B84" i="34"/>
  <c r="C84" i="34"/>
  <c r="D84" i="34"/>
  <c r="E84" i="34"/>
  <c r="F84" i="34"/>
  <c r="G84" i="34"/>
  <c r="G149" i="34"/>
  <c r="H84" i="34"/>
  <c r="I84" i="34"/>
  <c r="I149" i="34"/>
  <c r="J84" i="34"/>
  <c r="K84" i="34"/>
  <c r="L84" i="34"/>
  <c r="M84" i="34"/>
  <c r="U84" i="34"/>
  <c r="B85" i="34"/>
  <c r="C85" i="34"/>
  <c r="D85" i="34"/>
  <c r="D150" i="34"/>
  <c r="E85" i="34"/>
  <c r="F85" i="34"/>
  <c r="G85" i="34"/>
  <c r="H85" i="34"/>
  <c r="I85" i="34"/>
  <c r="J85" i="34"/>
  <c r="J150" i="34"/>
  <c r="K85" i="34"/>
  <c r="K150" i="34"/>
  <c r="L85" i="34"/>
  <c r="L150" i="34"/>
  <c r="M85" i="34"/>
  <c r="U85" i="34"/>
  <c r="B86" i="34"/>
  <c r="C86" i="34"/>
  <c r="D86" i="34"/>
  <c r="E86" i="34"/>
  <c r="F86" i="34"/>
  <c r="G86" i="34"/>
  <c r="G151" i="34"/>
  <c r="H86" i="34"/>
  <c r="I86" i="34"/>
  <c r="J86" i="34"/>
  <c r="K86" i="34"/>
  <c r="L86" i="34"/>
  <c r="M86" i="34"/>
  <c r="B87" i="34"/>
  <c r="C87" i="34"/>
  <c r="D87" i="34"/>
  <c r="E87" i="34"/>
  <c r="F87" i="34"/>
  <c r="G87" i="34"/>
  <c r="H87" i="34"/>
  <c r="I87" i="34"/>
  <c r="I152" i="34"/>
  <c r="J87" i="34"/>
  <c r="J152" i="34"/>
  <c r="K87" i="34"/>
  <c r="K152" i="34"/>
  <c r="L87" i="34"/>
  <c r="M87" i="34"/>
  <c r="M152" i="34"/>
  <c r="B88" i="34"/>
  <c r="C88" i="34"/>
  <c r="D88" i="34"/>
  <c r="E88" i="34"/>
  <c r="F88" i="34"/>
  <c r="G88" i="34"/>
  <c r="G153" i="34"/>
  <c r="H88" i="34"/>
  <c r="I88" i="34"/>
  <c r="J88" i="34"/>
  <c r="K88" i="34"/>
  <c r="L88" i="34"/>
  <c r="M88" i="34"/>
  <c r="M153" i="34"/>
  <c r="B89" i="34"/>
  <c r="C89" i="34"/>
  <c r="D89" i="34"/>
  <c r="E89" i="34"/>
  <c r="F89" i="34"/>
  <c r="G89" i="34"/>
  <c r="H89" i="34"/>
  <c r="I89" i="34"/>
  <c r="J89" i="34"/>
  <c r="J154" i="34"/>
  <c r="K89" i="34"/>
  <c r="K154" i="34"/>
  <c r="L89" i="34"/>
  <c r="L154" i="34"/>
  <c r="M89" i="34"/>
  <c r="B90" i="34"/>
  <c r="C90" i="34"/>
  <c r="D90" i="34"/>
  <c r="D155" i="34"/>
  <c r="E90" i="34"/>
  <c r="F90" i="34"/>
  <c r="G90" i="34"/>
  <c r="G155" i="34"/>
  <c r="H90" i="34"/>
  <c r="I90" i="34"/>
  <c r="J90" i="34"/>
  <c r="K90" i="34"/>
  <c r="L90" i="34"/>
  <c r="M90" i="34"/>
  <c r="B91" i="34"/>
  <c r="C91" i="34"/>
  <c r="D91" i="34"/>
  <c r="D156" i="34"/>
  <c r="E91" i="34"/>
  <c r="F91" i="34"/>
  <c r="G91" i="34"/>
  <c r="H91" i="34"/>
  <c r="I91" i="34"/>
  <c r="I156" i="34"/>
  <c r="J91" i="34"/>
  <c r="J156" i="34"/>
  <c r="K91" i="34"/>
  <c r="K156" i="34"/>
  <c r="L91" i="34"/>
  <c r="L156" i="34"/>
  <c r="M91" i="34"/>
  <c r="B92" i="34"/>
  <c r="C92" i="34"/>
  <c r="D92" i="34"/>
  <c r="E92" i="34"/>
  <c r="F92" i="34"/>
  <c r="G92" i="34"/>
  <c r="G157" i="34"/>
  <c r="H92" i="34"/>
  <c r="I92" i="34"/>
  <c r="J92" i="34"/>
  <c r="K92" i="34"/>
  <c r="L92" i="34"/>
  <c r="L157" i="34"/>
  <c r="M92" i="34"/>
  <c r="B93" i="34"/>
  <c r="C93" i="34"/>
  <c r="D93" i="34"/>
  <c r="D158" i="34"/>
  <c r="E93" i="34"/>
  <c r="F93" i="34"/>
  <c r="G93" i="34"/>
  <c r="H93" i="34"/>
  <c r="I93" i="34"/>
  <c r="J93" i="34"/>
  <c r="J158" i="34"/>
  <c r="K93" i="34"/>
  <c r="K158" i="34"/>
  <c r="L93" i="34"/>
  <c r="L158" i="34"/>
  <c r="M93" i="34"/>
  <c r="B94" i="34"/>
  <c r="C94" i="34"/>
  <c r="D94" i="34"/>
  <c r="E94" i="34"/>
  <c r="F94" i="34"/>
  <c r="G94" i="34"/>
  <c r="G159" i="34"/>
  <c r="H94" i="34"/>
  <c r="I94" i="34"/>
  <c r="I159" i="34"/>
  <c r="J94" i="34"/>
  <c r="K94" i="34"/>
  <c r="L94" i="34"/>
  <c r="M94" i="34"/>
  <c r="B95" i="34"/>
  <c r="C95" i="34"/>
  <c r="D95" i="34"/>
  <c r="D160" i="34"/>
  <c r="E95" i="34"/>
  <c r="F95" i="34"/>
  <c r="G95" i="34"/>
  <c r="H95" i="34"/>
  <c r="I95" i="34"/>
  <c r="I160" i="34"/>
  <c r="J95" i="34"/>
  <c r="J160" i="34"/>
  <c r="K95" i="34"/>
  <c r="K160" i="34"/>
  <c r="L95" i="34"/>
  <c r="L160" i="34"/>
  <c r="M95" i="34"/>
  <c r="B96" i="34"/>
  <c r="C96" i="34"/>
  <c r="D96" i="34"/>
  <c r="E96" i="34"/>
  <c r="F96" i="34"/>
  <c r="G96" i="34"/>
  <c r="G161" i="34"/>
  <c r="H96" i="34"/>
  <c r="I96" i="34"/>
  <c r="J96" i="34"/>
  <c r="K96" i="34"/>
  <c r="L96" i="34"/>
  <c r="M96" i="34"/>
  <c r="M161" i="34"/>
  <c r="B97" i="34"/>
  <c r="C97" i="34"/>
  <c r="D97" i="34"/>
  <c r="D162" i="34"/>
  <c r="E97" i="34"/>
  <c r="F97" i="34"/>
  <c r="G97" i="34"/>
  <c r="H97" i="34"/>
  <c r="I97" i="34"/>
  <c r="J97" i="34"/>
  <c r="J162" i="34"/>
  <c r="K97" i="34"/>
  <c r="K162" i="34"/>
  <c r="L97" i="34"/>
  <c r="L162" i="34"/>
  <c r="M97" i="34"/>
  <c r="B98" i="34"/>
  <c r="C98" i="34"/>
  <c r="D98" i="34"/>
  <c r="E98" i="34"/>
  <c r="E163" i="34"/>
  <c r="F98" i="34"/>
  <c r="G98" i="34"/>
  <c r="G163" i="34"/>
  <c r="H98" i="34"/>
  <c r="I98" i="34"/>
  <c r="J98" i="34"/>
  <c r="K98" i="34"/>
  <c r="K163" i="34"/>
  <c r="L98" i="34"/>
  <c r="L163" i="34"/>
  <c r="M98" i="34"/>
  <c r="B99" i="34"/>
  <c r="C99" i="34"/>
  <c r="D99" i="34"/>
  <c r="E99" i="34"/>
  <c r="F99" i="34"/>
  <c r="G99" i="34"/>
  <c r="H99" i="34"/>
  <c r="H164" i="34"/>
  <c r="I99" i="34"/>
  <c r="J99" i="34"/>
  <c r="J164" i="34"/>
  <c r="K99" i="34"/>
  <c r="K164" i="34"/>
  <c r="L99" i="34"/>
  <c r="L164" i="34"/>
  <c r="M99" i="34"/>
  <c r="B100" i="34"/>
  <c r="C100" i="34"/>
  <c r="D100" i="34"/>
  <c r="E100" i="34"/>
  <c r="F100" i="34"/>
  <c r="G100" i="34"/>
  <c r="G165" i="34"/>
  <c r="H100" i="34"/>
  <c r="I100" i="34"/>
  <c r="J100" i="34"/>
  <c r="K100" i="34"/>
  <c r="L100" i="34"/>
  <c r="M100" i="34"/>
  <c r="B101" i="34"/>
  <c r="C101" i="34"/>
  <c r="D101" i="34"/>
  <c r="D166" i="34"/>
  <c r="E101" i="34"/>
  <c r="F101" i="34"/>
  <c r="G101" i="34"/>
  <c r="H101" i="34"/>
  <c r="H166" i="34"/>
  <c r="I101" i="34"/>
  <c r="J101" i="34"/>
  <c r="J166" i="34"/>
  <c r="K101" i="34"/>
  <c r="K166" i="34"/>
  <c r="L101" i="34"/>
  <c r="L166" i="34"/>
  <c r="M101" i="34"/>
  <c r="B102" i="34"/>
  <c r="C102" i="34"/>
  <c r="D102" i="34"/>
  <c r="E102" i="34"/>
  <c r="E167" i="34"/>
  <c r="F102" i="34"/>
  <c r="G102" i="34"/>
  <c r="G167" i="34"/>
  <c r="H102" i="34"/>
  <c r="I102" i="34"/>
  <c r="I167" i="34"/>
  <c r="J102" i="34"/>
  <c r="K102" i="34"/>
  <c r="L102" i="34"/>
  <c r="M102" i="34"/>
  <c r="B103" i="34"/>
  <c r="C103" i="34"/>
  <c r="D103" i="34"/>
  <c r="E103" i="34"/>
  <c r="F103" i="34"/>
  <c r="G103" i="34"/>
  <c r="H103" i="34"/>
  <c r="H168" i="34"/>
  <c r="I103" i="34"/>
  <c r="J103" i="34"/>
  <c r="J168" i="34"/>
  <c r="K103" i="34"/>
  <c r="K168" i="34"/>
  <c r="L103" i="34"/>
  <c r="M103" i="34"/>
  <c r="B104" i="34"/>
  <c r="C104" i="34"/>
  <c r="D104" i="34"/>
  <c r="E104" i="34"/>
  <c r="F104" i="34"/>
  <c r="G104" i="34"/>
  <c r="G169" i="34"/>
  <c r="H104" i="34"/>
  <c r="I104" i="34"/>
  <c r="J104" i="34"/>
  <c r="K104" i="34"/>
  <c r="K169" i="34"/>
  <c r="L104" i="34"/>
  <c r="L169" i="34"/>
  <c r="M104" i="34"/>
  <c r="B105" i="34"/>
  <c r="C105" i="34"/>
  <c r="D105" i="34"/>
  <c r="E105" i="34"/>
  <c r="F105" i="34"/>
  <c r="G105" i="34"/>
  <c r="H105" i="34"/>
  <c r="I105" i="34"/>
  <c r="J105" i="34"/>
  <c r="J170" i="34"/>
  <c r="K105" i="34"/>
  <c r="K170" i="34"/>
  <c r="L105" i="34"/>
  <c r="L170" i="34"/>
  <c r="M105" i="34"/>
  <c r="B106" i="34"/>
  <c r="C106" i="34"/>
  <c r="D106" i="34"/>
  <c r="D171" i="34"/>
  <c r="E106" i="34"/>
  <c r="F106" i="34"/>
  <c r="G106" i="34"/>
  <c r="G171" i="34"/>
  <c r="H106" i="34"/>
  <c r="I106" i="34"/>
  <c r="I171" i="34"/>
  <c r="J106" i="34"/>
  <c r="K106" i="34"/>
  <c r="L106" i="34"/>
  <c r="L171" i="34"/>
  <c r="M106" i="34"/>
  <c r="B107" i="34"/>
  <c r="C107" i="34"/>
  <c r="D107" i="34"/>
  <c r="E107" i="34"/>
  <c r="F107" i="34"/>
  <c r="G107" i="34"/>
  <c r="H107" i="34"/>
  <c r="H172" i="34"/>
  <c r="I107" i="34"/>
  <c r="J107" i="34"/>
  <c r="J172" i="34"/>
  <c r="K107" i="34"/>
  <c r="K172" i="34"/>
  <c r="L107" i="34"/>
  <c r="L172" i="34"/>
  <c r="M107" i="34"/>
  <c r="B108" i="34"/>
  <c r="C108" i="34"/>
  <c r="D108" i="34"/>
  <c r="E108" i="34"/>
  <c r="F108" i="34"/>
  <c r="G108" i="34"/>
  <c r="G173" i="34"/>
  <c r="H108" i="34"/>
  <c r="I108" i="34"/>
  <c r="J108" i="34"/>
  <c r="K108" i="34"/>
  <c r="K173" i="34"/>
  <c r="L108" i="34"/>
  <c r="L173" i="34"/>
  <c r="M108" i="34"/>
  <c r="B109" i="34"/>
  <c r="C109" i="34"/>
  <c r="D109" i="34"/>
  <c r="E109" i="34"/>
  <c r="F109" i="34"/>
  <c r="G109" i="34"/>
  <c r="H109" i="34"/>
  <c r="H174" i="34"/>
  <c r="I109" i="34"/>
  <c r="J109" i="34"/>
  <c r="J174" i="34"/>
  <c r="K109" i="34"/>
  <c r="K174" i="34"/>
  <c r="L109" i="34"/>
  <c r="L174" i="34"/>
  <c r="M109" i="34"/>
  <c r="B110" i="34"/>
  <c r="C110" i="34"/>
  <c r="D110" i="34"/>
  <c r="D175" i="34"/>
  <c r="E110" i="34"/>
  <c r="F110" i="34"/>
  <c r="G110" i="34"/>
  <c r="G175" i="34"/>
  <c r="H110" i="34"/>
  <c r="H175" i="34"/>
  <c r="I110" i="34"/>
  <c r="J110" i="34"/>
  <c r="K110" i="34"/>
  <c r="L110" i="34"/>
  <c r="M110" i="34"/>
  <c r="B111" i="34"/>
  <c r="C111" i="34"/>
  <c r="D111" i="34"/>
  <c r="E111" i="34"/>
  <c r="F111" i="34"/>
  <c r="G111" i="34"/>
  <c r="H111" i="34"/>
  <c r="H176" i="34"/>
  <c r="I111" i="34"/>
  <c r="J111" i="34"/>
  <c r="J176" i="34"/>
  <c r="K111" i="34"/>
  <c r="K176" i="34"/>
  <c r="L111" i="34"/>
  <c r="M111" i="34"/>
  <c r="B112" i="34"/>
  <c r="C112" i="34"/>
  <c r="D112" i="34"/>
  <c r="D177" i="34"/>
  <c r="E112" i="34"/>
  <c r="F112" i="34"/>
  <c r="G112" i="34"/>
  <c r="G177" i="34"/>
  <c r="H112" i="34"/>
  <c r="H177" i="34"/>
  <c r="I112" i="34"/>
  <c r="J112" i="34"/>
  <c r="K112" i="34"/>
  <c r="K177" i="34"/>
  <c r="L112" i="34"/>
  <c r="L177" i="34"/>
  <c r="M112" i="34"/>
  <c r="B113" i="34"/>
  <c r="C113" i="34"/>
  <c r="D113" i="34"/>
  <c r="D178" i="34"/>
  <c r="E113" i="34"/>
  <c r="F113" i="34"/>
  <c r="G113" i="34"/>
  <c r="H113" i="34"/>
  <c r="H178" i="34"/>
  <c r="I113" i="34"/>
  <c r="J113" i="34"/>
  <c r="J178" i="34"/>
  <c r="K113" i="34"/>
  <c r="K178" i="34"/>
  <c r="L113" i="34"/>
  <c r="M113" i="34"/>
  <c r="M178" i="34"/>
  <c r="B114" i="34"/>
  <c r="C114" i="34"/>
  <c r="D114" i="34"/>
  <c r="D179" i="34"/>
  <c r="E114" i="34"/>
  <c r="F114" i="34"/>
  <c r="G114" i="34"/>
  <c r="G179" i="34"/>
  <c r="H114" i="34"/>
  <c r="H179" i="34"/>
  <c r="I114" i="34"/>
  <c r="I179" i="34"/>
  <c r="J114" i="34"/>
  <c r="K114" i="34"/>
  <c r="L114" i="34"/>
  <c r="L179" i="34"/>
  <c r="M114" i="34"/>
  <c r="B115" i="34"/>
  <c r="C115" i="34"/>
  <c r="D115" i="34"/>
  <c r="D180" i="34"/>
  <c r="E115" i="34"/>
  <c r="F115" i="34"/>
  <c r="G115" i="34"/>
  <c r="H115" i="34"/>
  <c r="H180" i="34"/>
  <c r="I115" i="34"/>
  <c r="J115" i="34"/>
  <c r="J180" i="34"/>
  <c r="K115" i="34"/>
  <c r="K180" i="34"/>
  <c r="L115" i="34"/>
  <c r="M115" i="34"/>
  <c r="M180" i="34"/>
  <c r="B116" i="34"/>
  <c r="C116" i="34"/>
  <c r="D116" i="34"/>
  <c r="D181" i="34"/>
  <c r="E116" i="34"/>
  <c r="F116" i="34"/>
  <c r="G116" i="34"/>
  <c r="G181" i="34"/>
  <c r="H116" i="34"/>
  <c r="I116" i="34"/>
  <c r="J116" i="34"/>
  <c r="K116" i="34"/>
  <c r="K181" i="34"/>
  <c r="L116" i="34"/>
  <c r="M116" i="34"/>
  <c r="M181" i="34"/>
  <c r="B117" i="34"/>
  <c r="C117" i="34"/>
  <c r="D117" i="34"/>
  <c r="D182" i="34"/>
  <c r="E117" i="34"/>
  <c r="F117" i="34"/>
  <c r="G117" i="34"/>
  <c r="H117" i="34"/>
  <c r="H182" i="34"/>
  <c r="I117" i="34"/>
  <c r="J117" i="34"/>
  <c r="J182" i="34"/>
  <c r="K117" i="34"/>
  <c r="K182" i="34"/>
  <c r="L117" i="34"/>
  <c r="M117" i="34"/>
  <c r="M182" i="34"/>
  <c r="B118" i="34"/>
  <c r="C118" i="34"/>
  <c r="D118" i="34"/>
  <c r="D183" i="34"/>
  <c r="E118" i="34"/>
  <c r="E183" i="34"/>
  <c r="F118" i="34"/>
  <c r="G118" i="34"/>
  <c r="G183" i="34"/>
  <c r="H118" i="34"/>
  <c r="H183" i="34"/>
  <c r="I118" i="34"/>
  <c r="J118" i="34"/>
  <c r="K118" i="34"/>
  <c r="L118" i="34"/>
  <c r="M118" i="34"/>
  <c r="B119" i="34"/>
  <c r="C119" i="34"/>
  <c r="D119" i="34"/>
  <c r="E119" i="34"/>
  <c r="F119" i="34"/>
  <c r="G119" i="34"/>
  <c r="H119" i="34"/>
  <c r="H184" i="34"/>
  <c r="I119" i="34"/>
  <c r="I184" i="34"/>
  <c r="J119" i="34"/>
  <c r="J184" i="34"/>
  <c r="K119" i="34"/>
  <c r="K184" i="34"/>
  <c r="L119" i="34"/>
  <c r="M119" i="34"/>
  <c r="B120" i="34"/>
  <c r="C120" i="34"/>
  <c r="D120" i="34"/>
  <c r="E120" i="34"/>
  <c r="F120" i="34"/>
  <c r="G120" i="34"/>
  <c r="G185" i="34"/>
  <c r="H120" i="34"/>
  <c r="I120" i="34"/>
  <c r="I185" i="34"/>
  <c r="J120" i="34"/>
  <c r="K120" i="34"/>
  <c r="L120" i="34"/>
  <c r="L185" i="34"/>
  <c r="M120" i="34"/>
  <c r="B121" i="34"/>
  <c r="C121" i="34"/>
  <c r="D121" i="34"/>
  <c r="D186" i="34"/>
  <c r="E121" i="34"/>
  <c r="F121" i="34"/>
  <c r="G121" i="34"/>
  <c r="H121" i="34"/>
  <c r="I121" i="34"/>
  <c r="J121" i="34"/>
  <c r="J186" i="34"/>
  <c r="K121" i="34"/>
  <c r="K186" i="34"/>
  <c r="L121" i="34"/>
  <c r="L186" i="34"/>
  <c r="M121" i="34"/>
  <c r="B122" i="34"/>
  <c r="C122" i="34"/>
  <c r="D122" i="34"/>
  <c r="D187" i="34"/>
  <c r="E122" i="34"/>
  <c r="F122" i="34"/>
  <c r="G122" i="34"/>
  <c r="G187" i="34"/>
  <c r="H122" i="34"/>
  <c r="I122" i="34"/>
  <c r="J122" i="34"/>
  <c r="K122" i="34"/>
  <c r="K187" i="34"/>
  <c r="L122" i="34"/>
  <c r="L187" i="34"/>
  <c r="M122" i="34"/>
  <c r="B123" i="34"/>
  <c r="C123" i="34"/>
  <c r="D123" i="34"/>
  <c r="D188" i="34"/>
  <c r="E123" i="34"/>
  <c r="F123" i="34"/>
  <c r="G123" i="34"/>
  <c r="H123" i="34"/>
  <c r="I123" i="34"/>
  <c r="J123" i="34"/>
  <c r="J188" i="34"/>
  <c r="K123" i="34"/>
  <c r="K188" i="34"/>
  <c r="L123" i="34"/>
  <c r="L188" i="34"/>
  <c r="M123" i="34"/>
  <c r="B124" i="34"/>
  <c r="C124" i="34"/>
  <c r="D124" i="34"/>
  <c r="D189" i="34"/>
  <c r="E124" i="34"/>
  <c r="E189" i="34"/>
  <c r="F124" i="34"/>
  <c r="G124" i="34"/>
  <c r="G189" i="34"/>
  <c r="H124" i="34"/>
  <c r="I124" i="34"/>
  <c r="J124" i="34"/>
  <c r="K124" i="34"/>
  <c r="L124" i="34"/>
  <c r="L189" i="34"/>
  <c r="M124" i="34"/>
  <c r="B125" i="34"/>
  <c r="C125" i="34"/>
  <c r="D125" i="34"/>
  <c r="E125" i="34"/>
  <c r="E190" i="34"/>
  <c r="F125" i="34"/>
  <c r="G125" i="34"/>
  <c r="H125" i="34"/>
  <c r="H190" i="34"/>
  <c r="I125" i="34"/>
  <c r="I190" i="34"/>
  <c r="J125" i="34"/>
  <c r="J190" i="34"/>
  <c r="K125" i="34"/>
  <c r="K190" i="34"/>
  <c r="L125" i="34"/>
  <c r="L190" i="34"/>
  <c r="M125" i="34"/>
  <c r="B126" i="34"/>
  <c r="C126" i="34"/>
  <c r="D126" i="34"/>
  <c r="E126" i="34"/>
  <c r="E191" i="34"/>
  <c r="F126" i="34"/>
  <c r="G126" i="34"/>
  <c r="G191" i="34"/>
  <c r="H126" i="34"/>
  <c r="H191" i="34"/>
  <c r="I126" i="34"/>
  <c r="J126" i="34"/>
  <c r="K126" i="34"/>
  <c r="K191" i="34"/>
  <c r="L126" i="34"/>
  <c r="L191" i="34"/>
  <c r="M126" i="34"/>
  <c r="B127" i="34"/>
  <c r="C127" i="34"/>
  <c r="D127" i="34"/>
  <c r="E127" i="34"/>
  <c r="F127" i="34"/>
  <c r="G127" i="34"/>
  <c r="H127" i="34"/>
  <c r="H192" i="34"/>
  <c r="I127" i="34"/>
  <c r="I192" i="34"/>
  <c r="J127" i="34"/>
  <c r="J192" i="34"/>
  <c r="K127" i="34"/>
  <c r="K192" i="34"/>
  <c r="L127" i="34"/>
  <c r="M127" i="34"/>
  <c r="M192" i="34"/>
  <c r="B128" i="34"/>
  <c r="C128" i="34"/>
  <c r="D128" i="34"/>
  <c r="D193" i="34"/>
  <c r="E128" i="34"/>
  <c r="F128" i="34"/>
  <c r="G128" i="34"/>
  <c r="G193" i="34"/>
  <c r="H128" i="34"/>
  <c r="H193" i="34"/>
  <c r="I128" i="34"/>
  <c r="J128" i="34"/>
  <c r="K128" i="34"/>
  <c r="L128" i="34"/>
  <c r="L193" i="34"/>
  <c r="M128" i="34"/>
  <c r="B129" i="34"/>
  <c r="C129" i="34"/>
  <c r="D129" i="34"/>
  <c r="D194" i="34"/>
  <c r="E129" i="34"/>
  <c r="F129" i="34"/>
  <c r="G129" i="34"/>
  <c r="H129" i="34"/>
  <c r="H194" i="34"/>
  <c r="I129" i="34"/>
  <c r="I194" i="34"/>
  <c r="J129" i="34"/>
  <c r="J194" i="34"/>
  <c r="K129" i="34"/>
  <c r="K194" i="34"/>
  <c r="L129" i="34"/>
  <c r="L194" i="34"/>
  <c r="M129" i="34"/>
  <c r="M194" i="34"/>
  <c r="B130" i="34"/>
  <c r="C130" i="34"/>
  <c r="D130" i="34"/>
  <c r="D195" i="34"/>
  <c r="E130" i="34"/>
  <c r="F130" i="34"/>
  <c r="G130" i="34"/>
  <c r="G195" i="34"/>
  <c r="H130" i="34"/>
  <c r="H195" i="34"/>
  <c r="I130" i="34"/>
  <c r="J130" i="34"/>
  <c r="K130" i="34"/>
  <c r="L130" i="34"/>
  <c r="L195" i="34"/>
  <c r="M130" i="34"/>
  <c r="M195" i="34"/>
  <c r="B131" i="34"/>
  <c r="C131" i="34"/>
  <c r="D131" i="34"/>
  <c r="D196" i="34"/>
  <c r="E131" i="34"/>
  <c r="F131" i="34"/>
  <c r="G131" i="34"/>
  <c r="H131" i="34"/>
  <c r="H196" i="34"/>
  <c r="I131" i="34"/>
  <c r="J131" i="34"/>
  <c r="J196" i="34"/>
  <c r="K131" i="34"/>
  <c r="K196" i="34"/>
  <c r="L131" i="34"/>
  <c r="L196" i="34"/>
  <c r="M131" i="34"/>
  <c r="M196" i="34"/>
  <c r="B132" i="34"/>
  <c r="C132" i="34"/>
  <c r="D132" i="34"/>
  <c r="D197" i="34"/>
  <c r="E132" i="34"/>
  <c r="F132" i="34"/>
  <c r="G132" i="34"/>
  <c r="G197" i="34"/>
  <c r="H132" i="34"/>
  <c r="I132" i="34"/>
  <c r="J132" i="34"/>
  <c r="K132" i="34"/>
  <c r="K197" i="34"/>
  <c r="L132" i="34"/>
  <c r="L197" i="34"/>
  <c r="M132" i="34"/>
  <c r="M197" i="34"/>
  <c r="B133" i="34"/>
  <c r="C133" i="34"/>
  <c r="D133" i="34"/>
  <c r="D198" i="34"/>
  <c r="E133" i="34"/>
  <c r="F133" i="34"/>
  <c r="G133" i="34"/>
  <c r="H133" i="34"/>
  <c r="H198" i="34"/>
  <c r="I133" i="34"/>
  <c r="I198" i="34"/>
  <c r="J133" i="34"/>
  <c r="J198" i="34"/>
  <c r="K133" i="34"/>
  <c r="K198" i="34"/>
  <c r="L133" i="34"/>
  <c r="M133" i="34"/>
  <c r="B134" i="34"/>
  <c r="C134" i="34"/>
  <c r="D134" i="34"/>
  <c r="E134" i="34"/>
  <c r="F134" i="34"/>
  <c r="G134" i="34"/>
  <c r="G199" i="34"/>
  <c r="H134" i="34"/>
  <c r="H199" i="34"/>
  <c r="I134" i="34"/>
  <c r="I199" i="34"/>
  <c r="J134" i="34"/>
  <c r="K134" i="34"/>
  <c r="L134" i="34"/>
  <c r="L199" i="34"/>
  <c r="M134" i="34"/>
  <c r="D138" i="34"/>
  <c r="D204" i="34"/>
  <c r="E138" i="34"/>
  <c r="E204" i="34"/>
  <c r="F138" i="34"/>
  <c r="F206" i="34"/>
  <c r="F241" i="8"/>
  <c r="I138" i="34"/>
  <c r="J138" i="34"/>
  <c r="K138" i="34"/>
  <c r="L138" i="34"/>
  <c r="L204" i="34"/>
  <c r="L215" i="8"/>
  <c r="M138" i="34"/>
  <c r="M204" i="34"/>
  <c r="N138" i="34"/>
  <c r="B140" i="34"/>
  <c r="C140" i="34"/>
  <c r="D140" i="34"/>
  <c r="D205" i="34"/>
  <c r="D228" i="8"/>
  <c r="I140" i="34"/>
  <c r="L140" i="34"/>
  <c r="M140" i="34"/>
  <c r="B141" i="34"/>
  <c r="C141" i="34"/>
  <c r="D141" i="34"/>
  <c r="I141" i="34"/>
  <c r="M141" i="34"/>
  <c r="B142" i="34"/>
  <c r="C142" i="34"/>
  <c r="I142" i="34"/>
  <c r="M142" i="34"/>
  <c r="B143" i="34"/>
  <c r="C143" i="34"/>
  <c r="D143" i="34"/>
  <c r="I143" i="34"/>
  <c r="K143" i="34"/>
  <c r="L143" i="34"/>
  <c r="M143" i="34"/>
  <c r="B144" i="34"/>
  <c r="C144" i="34"/>
  <c r="D144" i="34"/>
  <c r="L144" i="34"/>
  <c r="M144" i="34"/>
  <c r="B145" i="34"/>
  <c r="C145" i="34"/>
  <c r="K145" i="34"/>
  <c r="B146" i="34"/>
  <c r="C146" i="34"/>
  <c r="D146" i="34"/>
  <c r="I146" i="34"/>
  <c r="M146" i="34"/>
  <c r="B147" i="34"/>
  <c r="C147" i="34"/>
  <c r="D147" i="34"/>
  <c r="I147" i="34"/>
  <c r="L147" i="34"/>
  <c r="M147" i="34"/>
  <c r="B148" i="34"/>
  <c r="C148" i="34"/>
  <c r="D148" i="34"/>
  <c r="I148" i="34"/>
  <c r="L148" i="34"/>
  <c r="B149" i="34"/>
  <c r="C149" i="34"/>
  <c r="D149" i="34"/>
  <c r="K149" i="34"/>
  <c r="L149" i="34"/>
  <c r="M149" i="34"/>
  <c r="B150" i="34"/>
  <c r="C150" i="34"/>
  <c r="I150" i="34"/>
  <c r="M150" i="34"/>
  <c r="B151" i="34"/>
  <c r="C151" i="34"/>
  <c r="D151" i="34"/>
  <c r="E151" i="34"/>
  <c r="I151" i="34"/>
  <c r="K151" i="34"/>
  <c r="L151" i="34"/>
  <c r="M151" i="34"/>
  <c r="B152" i="34"/>
  <c r="C152" i="34"/>
  <c r="D152" i="34"/>
  <c r="E152" i="34"/>
  <c r="L152" i="34"/>
  <c r="B153" i="34"/>
  <c r="C153" i="34"/>
  <c r="D153" i="34"/>
  <c r="E153" i="34"/>
  <c r="I153" i="34"/>
  <c r="K153" i="34"/>
  <c r="L153" i="34"/>
  <c r="B154" i="34"/>
  <c r="C154" i="34"/>
  <c r="D154" i="34"/>
  <c r="E154" i="34"/>
  <c r="I154" i="34"/>
  <c r="B155" i="34"/>
  <c r="C155" i="34"/>
  <c r="E155" i="34"/>
  <c r="I155" i="34"/>
  <c r="K155" i="34"/>
  <c r="L155" i="34"/>
  <c r="B156" i="34"/>
  <c r="C156" i="34"/>
  <c r="H156" i="34"/>
  <c r="B157" i="34"/>
  <c r="C157" i="34"/>
  <c r="D157" i="34"/>
  <c r="I157" i="34"/>
  <c r="K157" i="34"/>
  <c r="B158" i="34"/>
  <c r="C158" i="34"/>
  <c r="E158" i="34"/>
  <c r="H158" i="34"/>
  <c r="I158" i="34"/>
  <c r="M158" i="34"/>
  <c r="B159" i="34"/>
  <c r="C159" i="34"/>
  <c r="D159" i="34"/>
  <c r="K159" i="34"/>
  <c r="L159" i="34"/>
  <c r="M159" i="34"/>
  <c r="B160" i="34"/>
  <c r="C160" i="34"/>
  <c r="M160" i="34"/>
  <c r="B161" i="34"/>
  <c r="C161" i="34"/>
  <c r="D161" i="34"/>
  <c r="I161" i="34"/>
  <c r="K161" i="34"/>
  <c r="L161" i="34"/>
  <c r="B162" i="34"/>
  <c r="C162" i="34"/>
  <c r="E162" i="34"/>
  <c r="I162" i="34"/>
  <c r="B163" i="34"/>
  <c r="C163" i="34"/>
  <c r="D163" i="34"/>
  <c r="I163" i="34"/>
  <c r="B164" i="34"/>
  <c r="C164" i="34"/>
  <c r="D164" i="34"/>
  <c r="E164" i="34"/>
  <c r="I164" i="34"/>
  <c r="B165" i="34"/>
  <c r="C165" i="34"/>
  <c r="D165" i="34"/>
  <c r="I165" i="34"/>
  <c r="K165" i="34"/>
  <c r="L165" i="34"/>
  <c r="B166" i="34"/>
  <c r="C166" i="34"/>
  <c r="I166" i="34"/>
  <c r="M166" i="34"/>
  <c r="B167" i="34"/>
  <c r="C167" i="34"/>
  <c r="D167" i="34"/>
  <c r="H167" i="34"/>
  <c r="K167" i="34"/>
  <c r="L167" i="34"/>
  <c r="B168" i="34"/>
  <c r="C168" i="34"/>
  <c r="D168" i="34"/>
  <c r="I168" i="34"/>
  <c r="L168" i="34"/>
  <c r="B169" i="34"/>
  <c r="C169" i="34"/>
  <c r="D169" i="34"/>
  <c r="H169" i="34"/>
  <c r="I169" i="34"/>
  <c r="B170" i="34"/>
  <c r="C170" i="34"/>
  <c r="D170" i="34"/>
  <c r="H170" i="34"/>
  <c r="I170" i="34"/>
  <c r="B171" i="34"/>
  <c r="C171" i="34"/>
  <c r="H171" i="34"/>
  <c r="K171" i="34"/>
  <c r="B172" i="34"/>
  <c r="C172" i="34"/>
  <c r="D172" i="34"/>
  <c r="E172" i="34"/>
  <c r="I172" i="34"/>
  <c r="B173" i="34"/>
  <c r="C173" i="34"/>
  <c r="D173" i="34"/>
  <c r="E173" i="34"/>
  <c r="H173" i="34"/>
  <c r="I173" i="34"/>
  <c r="M173" i="34"/>
  <c r="B174" i="34"/>
  <c r="C174" i="34"/>
  <c r="D174" i="34"/>
  <c r="E174" i="34"/>
  <c r="I174" i="34"/>
  <c r="M174" i="34"/>
  <c r="B175" i="34"/>
  <c r="C175" i="34"/>
  <c r="E175" i="34"/>
  <c r="I175" i="34"/>
  <c r="K175" i="34"/>
  <c r="L175" i="34"/>
  <c r="M175" i="34"/>
  <c r="B176" i="34"/>
  <c r="C176" i="34"/>
  <c r="D176" i="34"/>
  <c r="I176" i="34"/>
  <c r="L176" i="34"/>
  <c r="M176" i="34"/>
  <c r="B177" i="34"/>
  <c r="C177" i="34"/>
  <c r="I177" i="34"/>
  <c r="M177" i="34"/>
  <c r="B178" i="34"/>
  <c r="C178" i="34"/>
  <c r="I178" i="34"/>
  <c r="L178" i="34"/>
  <c r="B179" i="34"/>
  <c r="C179" i="34"/>
  <c r="K179" i="34"/>
  <c r="M179" i="34"/>
  <c r="B180" i="34"/>
  <c r="C180" i="34"/>
  <c r="I180" i="34"/>
  <c r="L180" i="34"/>
  <c r="B181" i="34"/>
  <c r="C181" i="34"/>
  <c r="H181" i="34"/>
  <c r="I181" i="34"/>
  <c r="L181" i="34"/>
  <c r="B182" i="34"/>
  <c r="C182" i="34"/>
  <c r="E182" i="34"/>
  <c r="I182" i="34"/>
  <c r="L182" i="34"/>
  <c r="B183" i="34"/>
  <c r="C183" i="34"/>
  <c r="I183" i="34"/>
  <c r="K183" i="34"/>
  <c r="L183" i="34"/>
  <c r="B184" i="34"/>
  <c r="C184" i="34"/>
  <c r="D184" i="34"/>
  <c r="L184" i="34"/>
  <c r="B185" i="34"/>
  <c r="C185" i="34"/>
  <c r="D185" i="34"/>
  <c r="H185" i="34"/>
  <c r="K185" i="34"/>
  <c r="B186" i="34"/>
  <c r="C186" i="34"/>
  <c r="H186" i="34"/>
  <c r="I186" i="34"/>
  <c r="B187" i="34"/>
  <c r="C187" i="34"/>
  <c r="H187" i="34"/>
  <c r="I187" i="34"/>
  <c r="B188" i="34"/>
  <c r="C188" i="34"/>
  <c r="E188" i="34"/>
  <c r="H188" i="34"/>
  <c r="I188" i="34"/>
  <c r="B189" i="34"/>
  <c r="C189" i="34"/>
  <c r="H189" i="34"/>
  <c r="I189" i="34"/>
  <c r="K189" i="34"/>
  <c r="M189" i="34"/>
  <c r="B190" i="34"/>
  <c r="C190" i="34"/>
  <c r="D190" i="34"/>
  <c r="M190" i="34"/>
  <c r="B191" i="34"/>
  <c r="C191" i="34"/>
  <c r="D191" i="34"/>
  <c r="I191" i="34"/>
  <c r="M191" i="34"/>
  <c r="B192" i="34"/>
  <c r="C192" i="34"/>
  <c r="D192" i="34"/>
  <c r="L192" i="34"/>
  <c r="B193" i="34"/>
  <c r="C193" i="34"/>
  <c r="I193" i="34"/>
  <c r="K193" i="34"/>
  <c r="M193" i="34"/>
  <c r="B194" i="34"/>
  <c r="C194" i="34"/>
  <c r="B195" i="34"/>
  <c r="C195" i="34"/>
  <c r="I195" i="34"/>
  <c r="K195" i="34"/>
  <c r="B196" i="34"/>
  <c r="C196" i="34"/>
  <c r="I196" i="34"/>
  <c r="B197" i="34"/>
  <c r="C197" i="34"/>
  <c r="H197" i="34"/>
  <c r="I197" i="34"/>
  <c r="B198" i="34"/>
  <c r="C198" i="34"/>
  <c r="E198" i="34"/>
  <c r="G198" i="34"/>
  <c r="L198" i="34"/>
  <c r="B199" i="34"/>
  <c r="C199" i="34"/>
  <c r="D199" i="34"/>
  <c r="K199" i="34"/>
  <c r="G204" i="34"/>
  <c r="G215" i="8"/>
  <c r="I204" i="34"/>
  <c r="J204" i="34"/>
  <c r="J215" i="8"/>
  <c r="K204" i="34"/>
  <c r="K215" i="8"/>
  <c r="I205" i="34"/>
  <c r="I228" i="8"/>
  <c r="L205" i="34"/>
  <c r="L228" i="8"/>
  <c r="M205" i="34"/>
  <c r="M228" i="8"/>
  <c r="N205" i="34"/>
  <c r="D206" i="34"/>
  <c r="D241" i="8"/>
  <c r="I206" i="34"/>
  <c r="I241" i="8"/>
  <c r="J206" i="34"/>
  <c r="J241" i="8"/>
  <c r="K206" i="34"/>
  <c r="K241" i="8"/>
  <c r="L206" i="34"/>
  <c r="L241" i="8"/>
  <c r="M206" i="34"/>
  <c r="M241" i="8"/>
  <c r="N206" i="34"/>
  <c r="A1" i="33"/>
  <c r="A2" i="33"/>
  <c r="A4" i="33"/>
  <c r="D73" i="33"/>
  <c r="E73" i="33"/>
  <c r="F73" i="33"/>
  <c r="G73" i="33"/>
  <c r="H73" i="33"/>
  <c r="I73" i="33"/>
  <c r="J73" i="33"/>
  <c r="K73" i="33"/>
  <c r="L73" i="33"/>
  <c r="M73" i="33"/>
  <c r="B75" i="33"/>
  <c r="C75" i="33"/>
  <c r="D75" i="33"/>
  <c r="E75" i="33"/>
  <c r="F75" i="33"/>
  <c r="G75" i="33"/>
  <c r="H75" i="33"/>
  <c r="I75" i="33"/>
  <c r="J75" i="33"/>
  <c r="K75" i="33"/>
  <c r="L75" i="33"/>
  <c r="M75" i="33"/>
  <c r="C76" i="33"/>
  <c r="D76" i="33"/>
  <c r="E76" i="33"/>
  <c r="F76" i="33"/>
  <c r="G76" i="33"/>
  <c r="H76" i="33"/>
  <c r="I76" i="33"/>
  <c r="J76" i="33"/>
  <c r="K76" i="33"/>
  <c r="L76" i="33"/>
  <c r="M76" i="33"/>
  <c r="U76" i="33"/>
  <c r="V76" i="33"/>
  <c r="W76" i="33"/>
  <c r="X76" i="33"/>
  <c r="B77" i="33"/>
  <c r="C77" i="33"/>
  <c r="D77" i="33"/>
  <c r="E77" i="33"/>
  <c r="F77" i="33"/>
  <c r="G77" i="33"/>
  <c r="H77" i="33"/>
  <c r="I77" i="33"/>
  <c r="J77" i="33"/>
  <c r="K77" i="33"/>
  <c r="L77" i="33"/>
  <c r="M77" i="33"/>
  <c r="U77" i="33"/>
  <c r="B78" i="33"/>
  <c r="C78" i="33"/>
  <c r="D78" i="33"/>
  <c r="E78" i="33"/>
  <c r="F78" i="33"/>
  <c r="G78" i="33"/>
  <c r="H78" i="33"/>
  <c r="I78" i="33"/>
  <c r="J78" i="33"/>
  <c r="K78" i="33"/>
  <c r="L78" i="33"/>
  <c r="M78" i="33"/>
  <c r="U78" i="33"/>
  <c r="B79" i="33"/>
  <c r="C79" i="33"/>
  <c r="D79" i="33"/>
  <c r="E79" i="33"/>
  <c r="F79" i="33"/>
  <c r="G79" i="33"/>
  <c r="H79" i="33"/>
  <c r="I79" i="33"/>
  <c r="J79" i="33"/>
  <c r="K79" i="33"/>
  <c r="L79" i="33"/>
  <c r="M79" i="33"/>
  <c r="U79" i="33"/>
  <c r="B80" i="33"/>
  <c r="C80" i="33"/>
  <c r="D80" i="33"/>
  <c r="E80" i="33"/>
  <c r="F80" i="33"/>
  <c r="G80" i="33"/>
  <c r="H80" i="33"/>
  <c r="I80" i="33"/>
  <c r="J80" i="33"/>
  <c r="K80" i="33"/>
  <c r="L80" i="33"/>
  <c r="M80" i="33"/>
  <c r="U80" i="33"/>
  <c r="B81" i="33"/>
  <c r="C81" i="33"/>
  <c r="D81" i="33"/>
  <c r="E81" i="33"/>
  <c r="F81" i="33"/>
  <c r="G81" i="33"/>
  <c r="H81" i="33"/>
  <c r="I81" i="33"/>
  <c r="J81" i="33"/>
  <c r="K81" i="33"/>
  <c r="L81" i="33"/>
  <c r="M81" i="33"/>
  <c r="U81" i="33"/>
  <c r="B82" i="33"/>
  <c r="C82" i="33"/>
  <c r="D82" i="33"/>
  <c r="E82" i="33"/>
  <c r="F82" i="33"/>
  <c r="G82" i="33"/>
  <c r="H82" i="33"/>
  <c r="I82" i="33"/>
  <c r="J82" i="33"/>
  <c r="K82" i="33"/>
  <c r="L82" i="33"/>
  <c r="M82" i="33"/>
  <c r="U82" i="33"/>
  <c r="B83" i="33"/>
  <c r="C83" i="33"/>
  <c r="D83" i="33"/>
  <c r="E83" i="33"/>
  <c r="F83" i="33"/>
  <c r="G83" i="33"/>
  <c r="H83" i="33"/>
  <c r="I83" i="33"/>
  <c r="J83" i="33"/>
  <c r="K83" i="33"/>
  <c r="L83" i="33"/>
  <c r="M83" i="33"/>
  <c r="U83" i="33"/>
  <c r="B84" i="33"/>
  <c r="C84" i="33"/>
  <c r="D84" i="33"/>
  <c r="E84" i="33"/>
  <c r="F84" i="33"/>
  <c r="G84" i="33"/>
  <c r="H84" i="33"/>
  <c r="I84" i="33"/>
  <c r="J84" i="33"/>
  <c r="K84" i="33"/>
  <c r="L84" i="33"/>
  <c r="M84" i="33"/>
  <c r="U84" i="33"/>
  <c r="B85" i="33"/>
  <c r="C85" i="33"/>
  <c r="D85" i="33"/>
  <c r="E85" i="33"/>
  <c r="F85" i="33"/>
  <c r="G85" i="33"/>
  <c r="H85" i="33"/>
  <c r="I85" i="33"/>
  <c r="J85" i="33"/>
  <c r="K85" i="33"/>
  <c r="L85" i="33"/>
  <c r="M85" i="33"/>
  <c r="U85" i="33"/>
  <c r="B86" i="33"/>
  <c r="C86" i="33"/>
  <c r="D86" i="33"/>
  <c r="E86" i="33"/>
  <c r="F86" i="33"/>
  <c r="G86" i="33"/>
  <c r="H86" i="33"/>
  <c r="I86" i="33"/>
  <c r="J86" i="33"/>
  <c r="K86" i="33"/>
  <c r="L86" i="33"/>
  <c r="M86" i="33"/>
  <c r="B87" i="33"/>
  <c r="C87" i="33"/>
  <c r="D87" i="33"/>
  <c r="E87" i="33"/>
  <c r="F87" i="33"/>
  <c r="G87" i="33"/>
  <c r="H87" i="33"/>
  <c r="I87" i="33"/>
  <c r="J87" i="33"/>
  <c r="K87" i="33"/>
  <c r="L87" i="33"/>
  <c r="M87" i="33"/>
  <c r="B88" i="33"/>
  <c r="C88" i="33"/>
  <c r="D88" i="33"/>
  <c r="E88" i="33"/>
  <c r="F88" i="33"/>
  <c r="G88" i="33"/>
  <c r="H88" i="33"/>
  <c r="I88" i="33"/>
  <c r="J88" i="33"/>
  <c r="K88" i="33"/>
  <c r="L88" i="33"/>
  <c r="M88" i="33"/>
  <c r="B89" i="33"/>
  <c r="C89" i="33"/>
  <c r="D89" i="33"/>
  <c r="E89" i="33"/>
  <c r="F89" i="33"/>
  <c r="G89" i="33"/>
  <c r="H89" i="33"/>
  <c r="I89" i="33"/>
  <c r="J89" i="33"/>
  <c r="K89" i="33"/>
  <c r="L89" i="33"/>
  <c r="M89" i="33"/>
  <c r="B90" i="33"/>
  <c r="C90" i="33"/>
  <c r="D90" i="33"/>
  <c r="E90" i="33"/>
  <c r="F90" i="33"/>
  <c r="G90" i="33"/>
  <c r="H90" i="33"/>
  <c r="I90" i="33"/>
  <c r="J90" i="33"/>
  <c r="K90" i="33"/>
  <c r="L90" i="33"/>
  <c r="M90" i="33"/>
  <c r="B91" i="33"/>
  <c r="C91" i="33"/>
  <c r="D91" i="33"/>
  <c r="E91" i="33"/>
  <c r="F91" i="33"/>
  <c r="G91" i="33"/>
  <c r="H91" i="33"/>
  <c r="I91" i="33"/>
  <c r="J91" i="33"/>
  <c r="K91" i="33"/>
  <c r="L91" i="33"/>
  <c r="M91" i="33"/>
  <c r="B92" i="33"/>
  <c r="C92" i="33"/>
  <c r="D92" i="33"/>
  <c r="E92" i="33"/>
  <c r="F92" i="33"/>
  <c r="G92" i="33"/>
  <c r="H92" i="33"/>
  <c r="I92" i="33"/>
  <c r="J92" i="33"/>
  <c r="K92" i="33"/>
  <c r="L92" i="33"/>
  <c r="M92" i="33"/>
  <c r="B93" i="33"/>
  <c r="C93" i="33"/>
  <c r="D93" i="33"/>
  <c r="E93" i="33"/>
  <c r="F93" i="33"/>
  <c r="G93" i="33"/>
  <c r="H93" i="33"/>
  <c r="I93" i="33"/>
  <c r="J93" i="33"/>
  <c r="K93" i="33"/>
  <c r="L93" i="33"/>
  <c r="M93" i="33"/>
  <c r="B94" i="33"/>
  <c r="C94" i="33"/>
  <c r="D94" i="33"/>
  <c r="E94" i="33"/>
  <c r="F94" i="33"/>
  <c r="G94" i="33"/>
  <c r="H94" i="33"/>
  <c r="I94" i="33"/>
  <c r="J94" i="33"/>
  <c r="K94" i="33"/>
  <c r="L94" i="33"/>
  <c r="M94" i="33"/>
  <c r="B95" i="33"/>
  <c r="C95" i="33"/>
  <c r="D95" i="33"/>
  <c r="E95" i="33"/>
  <c r="F95" i="33"/>
  <c r="G95" i="33"/>
  <c r="H95" i="33"/>
  <c r="I95" i="33"/>
  <c r="J95" i="33"/>
  <c r="K95" i="33"/>
  <c r="L95" i="33"/>
  <c r="M95" i="33"/>
  <c r="B96" i="33"/>
  <c r="C96" i="33"/>
  <c r="D96" i="33"/>
  <c r="E96" i="33"/>
  <c r="F96" i="33"/>
  <c r="G96" i="33"/>
  <c r="H96" i="33"/>
  <c r="I96" i="33"/>
  <c r="J96" i="33"/>
  <c r="K96" i="33"/>
  <c r="L96" i="33"/>
  <c r="M96" i="33"/>
  <c r="B97" i="33"/>
  <c r="C97" i="33"/>
  <c r="D97" i="33"/>
  <c r="E97" i="33"/>
  <c r="F97" i="33"/>
  <c r="G97" i="33"/>
  <c r="H97" i="33"/>
  <c r="I97" i="33"/>
  <c r="J97" i="33"/>
  <c r="K97" i="33"/>
  <c r="L97" i="33"/>
  <c r="M97" i="33"/>
  <c r="B98" i="33"/>
  <c r="C98" i="33"/>
  <c r="D98" i="33"/>
  <c r="E98" i="33"/>
  <c r="F98" i="33"/>
  <c r="G98" i="33"/>
  <c r="H98" i="33"/>
  <c r="I98" i="33"/>
  <c r="J98" i="33"/>
  <c r="K98" i="33"/>
  <c r="L98" i="33"/>
  <c r="M98" i="33"/>
  <c r="B99" i="33"/>
  <c r="C99" i="33"/>
  <c r="D99" i="33"/>
  <c r="E99" i="33"/>
  <c r="F99" i="33"/>
  <c r="G99" i="33"/>
  <c r="H99" i="33"/>
  <c r="I99" i="33"/>
  <c r="J99" i="33"/>
  <c r="K99" i="33"/>
  <c r="L99" i="33"/>
  <c r="M99" i="33"/>
  <c r="B100" i="33"/>
  <c r="C100" i="33"/>
  <c r="D100" i="33"/>
  <c r="E100" i="33"/>
  <c r="F100" i="33"/>
  <c r="G100" i="33"/>
  <c r="H100" i="33"/>
  <c r="I100" i="33"/>
  <c r="J100" i="33"/>
  <c r="K100" i="33"/>
  <c r="L100" i="33"/>
  <c r="M100" i="33"/>
  <c r="B101" i="33"/>
  <c r="C101" i="33"/>
  <c r="D101" i="33"/>
  <c r="E101" i="33"/>
  <c r="F101" i="33"/>
  <c r="G101" i="33"/>
  <c r="H101" i="33"/>
  <c r="I101" i="33"/>
  <c r="J101" i="33"/>
  <c r="K101" i="33"/>
  <c r="L101" i="33"/>
  <c r="M101" i="33"/>
  <c r="B102" i="33"/>
  <c r="C102" i="33"/>
  <c r="D102" i="33"/>
  <c r="E102" i="33"/>
  <c r="F102" i="33"/>
  <c r="G102" i="33"/>
  <c r="H102" i="33"/>
  <c r="I102" i="33"/>
  <c r="J102" i="33"/>
  <c r="K102" i="33"/>
  <c r="L102" i="33"/>
  <c r="M102" i="33"/>
  <c r="B103" i="33"/>
  <c r="C103" i="33"/>
  <c r="D103" i="33"/>
  <c r="E103" i="33"/>
  <c r="F103" i="33"/>
  <c r="G103" i="33"/>
  <c r="H103" i="33"/>
  <c r="I103" i="33"/>
  <c r="J103" i="33"/>
  <c r="K103" i="33"/>
  <c r="L103" i="33"/>
  <c r="M103" i="33"/>
  <c r="B104" i="33"/>
  <c r="C104" i="33"/>
  <c r="D104" i="33"/>
  <c r="E104" i="33"/>
  <c r="F104" i="33"/>
  <c r="G104" i="33"/>
  <c r="H104" i="33"/>
  <c r="I104" i="33"/>
  <c r="J104" i="33"/>
  <c r="K104" i="33"/>
  <c r="L104" i="33"/>
  <c r="M104" i="33"/>
  <c r="B105" i="33"/>
  <c r="C105" i="33"/>
  <c r="D105" i="33"/>
  <c r="E105" i="33"/>
  <c r="F105" i="33"/>
  <c r="G105" i="33"/>
  <c r="H105" i="33"/>
  <c r="I105" i="33"/>
  <c r="J105" i="33"/>
  <c r="K105" i="33"/>
  <c r="L105" i="33"/>
  <c r="M105" i="33"/>
  <c r="B106" i="33"/>
  <c r="C106" i="33"/>
  <c r="D106" i="33"/>
  <c r="E106" i="33"/>
  <c r="F106" i="33"/>
  <c r="G106" i="33"/>
  <c r="H106" i="33"/>
  <c r="I106" i="33"/>
  <c r="J106" i="33"/>
  <c r="K106" i="33"/>
  <c r="L106" i="33"/>
  <c r="M106" i="33"/>
  <c r="B107" i="33"/>
  <c r="C107" i="33"/>
  <c r="D107" i="33"/>
  <c r="E107" i="33"/>
  <c r="F107" i="33"/>
  <c r="G107" i="33"/>
  <c r="H107" i="33"/>
  <c r="I107" i="33"/>
  <c r="J107" i="33"/>
  <c r="K107" i="33"/>
  <c r="L107" i="33"/>
  <c r="M107" i="33"/>
  <c r="B108" i="33"/>
  <c r="C108" i="33"/>
  <c r="D108" i="33"/>
  <c r="E108" i="33"/>
  <c r="F108" i="33"/>
  <c r="G108" i="33"/>
  <c r="H108" i="33"/>
  <c r="I108" i="33"/>
  <c r="J108" i="33"/>
  <c r="K108" i="33"/>
  <c r="L108" i="33"/>
  <c r="M108" i="33"/>
  <c r="B109" i="33"/>
  <c r="C109" i="33"/>
  <c r="D109" i="33"/>
  <c r="E109" i="33"/>
  <c r="F109" i="33"/>
  <c r="G109" i="33"/>
  <c r="H109" i="33"/>
  <c r="I109" i="33"/>
  <c r="J109" i="33"/>
  <c r="K109" i="33"/>
  <c r="L109" i="33"/>
  <c r="M109" i="33"/>
  <c r="B110" i="33"/>
  <c r="C110" i="33"/>
  <c r="D110" i="33"/>
  <c r="E110" i="33"/>
  <c r="F110" i="33"/>
  <c r="G110" i="33"/>
  <c r="H110" i="33"/>
  <c r="I110" i="33"/>
  <c r="J110" i="33"/>
  <c r="K110" i="33"/>
  <c r="L110" i="33"/>
  <c r="M110" i="33"/>
  <c r="B111" i="33"/>
  <c r="C111" i="33"/>
  <c r="D111" i="33"/>
  <c r="E111" i="33"/>
  <c r="F111" i="33"/>
  <c r="G111" i="33"/>
  <c r="H111" i="33"/>
  <c r="I111" i="33"/>
  <c r="J111" i="33"/>
  <c r="K111" i="33"/>
  <c r="L111" i="33"/>
  <c r="M111" i="33"/>
  <c r="B112" i="33"/>
  <c r="C112" i="33"/>
  <c r="D112" i="33"/>
  <c r="E112" i="33"/>
  <c r="F112" i="33"/>
  <c r="G112" i="33"/>
  <c r="H112" i="33"/>
  <c r="I112" i="33"/>
  <c r="J112" i="33"/>
  <c r="K112" i="33"/>
  <c r="L112" i="33"/>
  <c r="M112" i="33"/>
  <c r="B113" i="33"/>
  <c r="C113" i="33"/>
  <c r="D113" i="33"/>
  <c r="E113" i="33"/>
  <c r="F113" i="33"/>
  <c r="G113" i="33"/>
  <c r="H113" i="33"/>
  <c r="I113" i="33"/>
  <c r="J113" i="33"/>
  <c r="K113" i="33"/>
  <c r="L113" i="33"/>
  <c r="M113" i="33"/>
  <c r="B114" i="33"/>
  <c r="C114" i="33"/>
  <c r="D114" i="33"/>
  <c r="E114" i="33"/>
  <c r="F114" i="33"/>
  <c r="G114" i="33"/>
  <c r="H114" i="33"/>
  <c r="I114" i="33"/>
  <c r="J114" i="33"/>
  <c r="K114" i="33"/>
  <c r="L114" i="33"/>
  <c r="M114" i="33"/>
  <c r="B115" i="33"/>
  <c r="C115" i="33"/>
  <c r="D115" i="33"/>
  <c r="E115" i="33"/>
  <c r="F115" i="33"/>
  <c r="G115" i="33"/>
  <c r="H115" i="33"/>
  <c r="I115" i="33"/>
  <c r="J115" i="33"/>
  <c r="K115" i="33"/>
  <c r="L115" i="33"/>
  <c r="M115" i="33"/>
  <c r="B116" i="33"/>
  <c r="C116" i="33"/>
  <c r="D116" i="33"/>
  <c r="E116" i="33"/>
  <c r="F116" i="33"/>
  <c r="G116" i="33"/>
  <c r="H116" i="33"/>
  <c r="I116" i="33"/>
  <c r="J116" i="33"/>
  <c r="K116" i="33"/>
  <c r="L116" i="33"/>
  <c r="M116" i="33"/>
  <c r="B117" i="33"/>
  <c r="C117" i="33"/>
  <c r="D117" i="33"/>
  <c r="E117" i="33"/>
  <c r="F117" i="33"/>
  <c r="G117" i="33"/>
  <c r="H117" i="33"/>
  <c r="I117" i="33"/>
  <c r="J117" i="33"/>
  <c r="K117" i="33"/>
  <c r="L117" i="33"/>
  <c r="M117" i="33"/>
  <c r="B118" i="33"/>
  <c r="C118" i="33"/>
  <c r="D118" i="33"/>
  <c r="E118" i="33"/>
  <c r="F118" i="33"/>
  <c r="G118" i="33"/>
  <c r="H118" i="33"/>
  <c r="I118" i="33"/>
  <c r="J118" i="33"/>
  <c r="K118" i="33"/>
  <c r="L118" i="33"/>
  <c r="M118" i="33"/>
  <c r="B119" i="33"/>
  <c r="C119" i="33"/>
  <c r="D119" i="33"/>
  <c r="E119" i="33"/>
  <c r="F119" i="33"/>
  <c r="G119" i="33"/>
  <c r="H119" i="33"/>
  <c r="I119" i="33"/>
  <c r="J119" i="33"/>
  <c r="K119" i="33"/>
  <c r="L119" i="33"/>
  <c r="M119" i="33"/>
  <c r="B120" i="33"/>
  <c r="C120" i="33"/>
  <c r="D120" i="33"/>
  <c r="E120" i="33"/>
  <c r="F120" i="33"/>
  <c r="G120" i="33"/>
  <c r="H120" i="33"/>
  <c r="I120" i="33"/>
  <c r="J120" i="33"/>
  <c r="K120" i="33"/>
  <c r="L120" i="33"/>
  <c r="M120" i="33"/>
  <c r="B121" i="33"/>
  <c r="C121" i="33"/>
  <c r="D121" i="33"/>
  <c r="E121" i="33"/>
  <c r="F121" i="33"/>
  <c r="G121" i="33"/>
  <c r="H121" i="33"/>
  <c r="I121" i="33"/>
  <c r="J121" i="33"/>
  <c r="K121" i="33"/>
  <c r="L121" i="33"/>
  <c r="M121" i="33"/>
  <c r="B122" i="33"/>
  <c r="C122" i="33"/>
  <c r="D122" i="33"/>
  <c r="E122" i="33"/>
  <c r="F122" i="33"/>
  <c r="G122" i="33"/>
  <c r="H122" i="33"/>
  <c r="I122" i="33"/>
  <c r="J122" i="33"/>
  <c r="K122" i="33"/>
  <c r="L122" i="33"/>
  <c r="M122" i="33"/>
  <c r="B123" i="33"/>
  <c r="C123" i="33"/>
  <c r="D123" i="33"/>
  <c r="E123" i="33"/>
  <c r="F123" i="33"/>
  <c r="G123" i="33"/>
  <c r="H123" i="33"/>
  <c r="I123" i="33"/>
  <c r="J123" i="33"/>
  <c r="K123" i="33"/>
  <c r="L123" i="33"/>
  <c r="M123" i="33"/>
  <c r="B124" i="33"/>
  <c r="C124" i="33"/>
  <c r="D124" i="33"/>
  <c r="E124" i="33"/>
  <c r="F124" i="33"/>
  <c r="G124" i="33"/>
  <c r="H124" i="33"/>
  <c r="I124" i="33"/>
  <c r="J124" i="33"/>
  <c r="K124" i="33"/>
  <c r="L124" i="33"/>
  <c r="M124" i="33"/>
  <c r="B125" i="33"/>
  <c r="C125" i="33"/>
  <c r="D125" i="33"/>
  <c r="E125" i="33"/>
  <c r="F125" i="33"/>
  <c r="G125" i="33"/>
  <c r="H125" i="33"/>
  <c r="I125" i="33"/>
  <c r="J125" i="33"/>
  <c r="K125" i="33"/>
  <c r="L125" i="33"/>
  <c r="M125" i="33"/>
  <c r="B126" i="33"/>
  <c r="C126" i="33"/>
  <c r="D126" i="33"/>
  <c r="E126" i="33"/>
  <c r="F126" i="33"/>
  <c r="G126" i="33"/>
  <c r="H126" i="33"/>
  <c r="I126" i="33"/>
  <c r="J126" i="33"/>
  <c r="K126" i="33"/>
  <c r="L126" i="33"/>
  <c r="M126" i="33"/>
  <c r="B127" i="33"/>
  <c r="C127" i="33"/>
  <c r="D127" i="33"/>
  <c r="E127" i="33"/>
  <c r="F127" i="33"/>
  <c r="G127" i="33"/>
  <c r="H127" i="33"/>
  <c r="I127" i="33"/>
  <c r="J127" i="33"/>
  <c r="K127" i="33"/>
  <c r="L127" i="33"/>
  <c r="M127" i="33"/>
  <c r="B128" i="33"/>
  <c r="C128" i="33"/>
  <c r="D128" i="33"/>
  <c r="E128" i="33"/>
  <c r="F128" i="33"/>
  <c r="G128" i="33"/>
  <c r="H128" i="33"/>
  <c r="I128" i="33"/>
  <c r="J128" i="33"/>
  <c r="K128" i="33"/>
  <c r="L128" i="33"/>
  <c r="M128" i="33"/>
  <c r="B129" i="33"/>
  <c r="C129" i="33"/>
  <c r="D129" i="33"/>
  <c r="E129" i="33"/>
  <c r="F129" i="33"/>
  <c r="G129" i="33"/>
  <c r="H129" i="33"/>
  <c r="I129" i="33"/>
  <c r="J129" i="33"/>
  <c r="K129" i="33"/>
  <c r="L129" i="33"/>
  <c r="M129" i="33"/>
  <c r="B130" i="33"/>
  <c r="C130" i="33"/>
  <c r="D130" i="33"/>
  <c r="E130" i="33"/>
  <c r="F130" i="33"/>
  <c r="G130" i="33"/>
  <c r="H130" i="33"/>
  <c r="I130" i="33"/>
  <c r="J130" i="33"/>
  <c r="K130" i="33"/>
  <c r="L130" i="33"/>
  <c r="M130" i="33"/>
  <c r="B131" i="33"/>
  <c r="C131" i="33"/>
  <c r="D131" i="33"/>
  <c r="E131" i="33"/>
  <c r="F131" i="33"/>
  <c r="G131" i="33"/>
  <c r="H131" i="33"/>
  <c r="I131" i="33"/>
  <c r="J131" i="33"/>
  <c r="K131" i="33"/>
  <c r="L131" i="33"/>
  <c r="M131" i="33"/>
  <c r="B132" i="33"/>
  <c r="C132" i="33"/>
  <c r="D132" i="33"/>
  <c r="E132" i="33"/>
  <c r="F132" i="33"/>
  <c r="G132" i="33"/>
  <c r="H132" i="33"/>
  <c r="I132" i="33"/>
  <c r="J132" i="33"/>
  <c r="K132" i="33"/>
  <c r="L132" i="33"/>
  <c r="M132" i="33"/>
  <c r="B133" i="33"/>
  <c r="C133" i="33"/>
  <c r="D133" i="33"/>
  <c r="E133" i="33"/>
  <c r="F133" i="33"/>
  <c r="G133" i="33"/>
  <c r="H133" i="33"/>
  <c r="I133" i="33"/>
  <c r="J133" i="33"/>
  <c r="K133" i="33"/>
  <c r="L133" i="33"/>
  <c r="M133" i="33"/>
  <c r="B134" i="33"/>
  <c r="C134" i="33"/>
  <c r="D134" i="33"/>
  <c r="E134" i="33"/>
  <c r="F134" i="33"/>
  <c r="G134" i="33"/>
  <c r="H134" i="33"/>
  <c r="I134" i="33"/>
  <c r="J134" i="33"/>
  <c r="K134" i="33"/>
  <c r="L134" i="33"/>
  <c r="M134" i="33"/>
  <c r="D138" i="33"/>
  <c r="B140" i="33"/>
  <c r="C140" i="33"/>
  <c r="B141" i="33"/>
  <c r="C141" i="33"/>
  <c r="B142" i="33"/>
  <c r="C142" i="33"/>
  <c r="B143" i="33"/>
  <c r="C143" i="33"/>
  <c r="B144" i="33"/>
  <c r="C144" i="33"/>
  <c r="B145" i="33"/>
  <c r="C145" i="33"/>
  <c r="B146" i="33"/>
  <c r="C146" i="33"/>
  <c r="B147" i="33"/>
  <c r="C147" i="33"/>
  <c r="B148" i="33"/>
  <c r="C148" i="33"/>
  <c r="B149" i="33"/>
  <c r="C149" i="33"/>
  <c r="B150" i="33"/>
  <c r="C150" i="33"/>
  <c r="B151" i="33"/>
  <c r="C151" i="33"/>
  <c r="B152" i="33"/>
  <c r="C152" i="33"/>
  <c r="B153" i="33"/>
  <c r="C153" i="33"/>
  <c r="B154" i="33"/>
  <c r="C154" i="33"/>
  <c r="B155" i="33"/>
  <c r="C155" i="33"/>
  <c r="B156" i="33"/>
  <c r="C156" i="33"/>
  <c r="B157" i="33"/>
  <c r="C157" i="33"/>
  <c r="B158" i="33"/>
  <c r="C158" i="33"/>
  <c r="B159" i="33"/>
  <c r="C159" i="33"/>
  <c r="B160" i="33"/>
  <c r="C160" i="33"/>
  <c r="B161" i="33"/>
  <c r="C161" i="33"/>
  <c r="B162" i="33"/>
  <c r="C162" i="33"/>
  <c r="B163" i="33"/>
  <c r="C163" i="33"/>
  <c r="B164" i="33"/>
  <c r="C164" i="33"/>
  <c r="B165" i="33"/>
  <c r="C165" i="33"/>
  <c r="B166" i="33"/>
  <c r="C166" i="33"/>
  <c r="B167" i="33"/>
  <c r="C167" i="33"/>
  <c r="B168" i="33"/>
  <c r="C168" i="33"/>
  <c r="B169" i="33"/>
  <c r="C169" i="33"/>
  <c r="B170" i="33"/>
  <c r="C170" i="33"/>
  <c r="B171" i="33"/>
  <c r="C171" i="33"/>
  <c r="B172" i="33"/>
  <c r="C172" i="33"/>
  <c r="B173" i="33"/>
  <c r="C173" i="33"/>
  <c r="B174" i="33"/>
  <c r="C174" i="33"/>
  <c r="B175" i="33"/>
  <c r="C175" i="33"/>
  <c r="B176" i="33"/>
  <c r="C176" i="33"/>
  <c r="B177" i="33"/>
  <c r="C177" i="33"/>
  <c r="B178" i="33"/>
  <c r="C178" i="33"/>
  <c r="B179" i="33"/>
  <c r="C179" i="33"/>
  <c r="B180" i="33"/>
  <c r="C180" i="33"/>
  <c r="B181" i="33"/>
  <c r="C181" i="33"/>
  <c r="B182" i="33"/>
  <c r="C182" i="33"/>
  <c r="B183" i="33"/>
  <c r="C183" i="33"/>
  <c r="B184" i="33"/>
  <c r="C184" i="33"/>
  <c r="B185" i="33"/>
  <c r="C185" i="33"/>
  <c r="B186" i="33"/>
  <c r="C186" i="33"/>
  <c r="B187" i="33"/>
  <c r="C187" i="33"/>
  <c r="B188" i="33"/>
  <c r="C188" i="33"/>
  <c r="B189" i="33"/>
  <c r="C189" i="33"/>
  <c r="B190" i="33"/>
  <c r="C190" i="33"/>
  <c r="B191" i="33"/>
  <c r="C191" i="33"/>
  <c r="B192" i="33"/>
  <c r="C192" i="33"/>
  <c r="B193" i="33"/>
  <c r="C193" i="33"/>
  <c r="B194" i="33"/>
  <c r="C194" i="33"/>
  <c r="B195" i="33"/>
  <c r="C195" i="33"/>
  <c r="B196" i="33"/>
  <c r="C196" i="33"/>
  <c r="B197" i="33"/>
  <c r="C197" i="33"/>
  <c r="B198" i="33"/>
  <c r="C198" i="33"/>
  <c r="B199" i="33"/>
  <c r="C199" i="33"/>
  <c r="N205" i="33"/>
  <c r="A1" i="32"/>
  <c r="A2" i="32"/>
  <c r="A4" i="32"/>
  <c r="D73" i="32"/>
  <c r="E73" i="32"/>
  <c r="F73" i="32"/>
  <c r="G73" i="32"/>
  <c r="H73" i="32"/>
  <c r="I73" i="32"/>
  <c r="J73" i="32"/>
  <c r="K73" i="32"/>
  <c r="L73" i="32"/>
  <c r="M73" i="32"/>
  <c r="B75" i="32"/>
  <c r="C75" i="32"/>
  <c r="D75" i="32"/>
  <c r="E75" i="32"/>
  <c r="F75" i="32"/>
  <c r="G75" i="32"/>
  <c r="H75" i="32"/>
  <c r="I75" i="32"/>
  <c r="J75" i="32"/>
  <c r="K75" i="32"/>
  <c r="L75" i="32"/>
  <c r="M75" i="32"/>
  <c r="C76" i="32"/>
  <c r="D76" i="32"/>
  <c r="E76" i="32"/>
  <c r="F76" i="32"/>
  <c r="G76" i="32"/>
  <c r="H76" i="32"/>
  <c r="I76" i="32"/>
  <c r="J76" i="32"/>
  <c r="K76" i="32"/>
  <c r="L76" i="32"/>
  <c r="M76" i="32"/>
  <c r="U76" i="32"/>
  <c r="V76" i="32"/>
  <c r="W76" i="32"/>
  <c r="X76" i="32"/>
  <c r="B77" i="32"/>
  <c r="C77" i="32"/>
  <c r="D77" i="32"/>
  <c r="E77" i="32"/>
  <c r="F77" i="32"/>
  <c r="G77" i="32"/>
  <c r="H77" i="32"/>
  <c r="I77" i="32"/>
  <c r="J77" i="32"/>
  <c r="K77" i="32"/>
  <c r="L77" i="32"/>
  <c r="M77" i="32"/>
  <c r="U77" i="32"/>
  <c r="B78" i="32"/>
  <c r="C78" i="32"/>
  <c r="D78" i="32"/>
  <c r="E78" i="32"/>
  <c r="F78" i="32"/>
  <c r="G78" i="32"/>
  <c r="H78" i="32"/>
  <c r="I78" i="32"/>
  <c r="J78" i="32"/>
  <c r="K78" i="32"/>
  <c r="L78" i="32"/>
  <c r="M78" i="32"/>
  <c r="U78" i="32"/>
  <c r="B79" i="32"/>
  <c r="C79" i="32"/>
  <c r="D79" i="32"/>
  <c r="E79" i="32"/>
  <c r="F79" i="32"/>
  <c r="G79" i="32"/>
  <c r="H79" i="32"/>
  <c r="I79" i="32"/>
  <c r="J79" i="32"/>
  <c r="K79" i="32"/>
  <c r="L79" i="32"/>
  <c r="M79" i="32"/>
  <c r="U79" i="32"/>
  <c r="B80" i="32"/>
  <c r="C80" i="32"/>
  <c r="D80" i="32"/>
  <c r="E80" i="32"/>
  <c r="F80" i="32"/>
  <c r="G80" i="32"/>
  <c r="H80" i="32"/>
  <c r="I80" i="32"/>
  <c r="J80" i="32"/>
  <c r="K80" i="32"/>
  <c r="L80" i="32"/>
  <c r="M80" i="32"/>
  <c r="U80" i="32"/>
  <c r="B81" i="32"/>
  <c r="C81" i="32"/>
  <c r="D81" i="32"/>
  <c r="E81" i="32"/>
  <c r="E146" i="32"/>
  <c r="F81" i="32"/>
  <c r="G81" i="32"/>
  <c r="H81" i="32"/>
  <c r="I81" i="32"/>
  <c r="J81" i="32"/>
  <c r="K81" i="32"/>
  <c r="L81" i="32"/>
  <c r="M81" i="32"/>
  <c r="U81" i="32"/>
  <c r="B82" i="32"/>
  <c r="C82" i="32"/>
  <c r="D82" i="32"/>
  <c r="E82" i="32"/>
  <c r="F82" i="32"/>
  <c r="G82" i="32"/>
  <c r="H82" i="32"/>
  <c r="I82" i="32"/>
  <c r="J82" i="32"/>
  <c r="K82" i="32"/>
  <c r="L82" i="32"/>
  <c r="M82" i="32"/>
  <c r="U82" i="32"/>
  <c r="B83" i="32"/>
  <c r="C83" i="32"/>
  <c r="D83" i="32"/>
  <c r="E83" i="32"/>
  <c r="F83" i="32"/>
  <c r="G83" i="32"/>
  <c r="H83" i="32"/>
  <c r="I83" i="32"/>
  <c r="J83" i="32"/>
  <c r="K83" i="32"/>
  <c r="L83" i="32"/>
  <c r="M83" i="32"/>
  <c r="U83" i="32"/>
  <c r="B84" i="32"/>
  <c r="C84" i="32"/>
  <c r="D84" i="32"/>
  <c r="E84" i="32"/>
  <c r="F84" i="32"/>
  <c r="G84" i="32"/>
  <c r="H84" i="32"/>
  <c r="I84" i="32"/>
  <c r="J84" i="32"/>
  <c r="K84" i="32"/>
  <c r="L84" i="32"/>
  <c r="M84" i="32"/>
  <c r="U84" i="32"/>
  <c r="B85" i="32"/>
  <c r="C85" i="32"/>
  <c r="D85" i="32"/>
  <c r="E85" i="32"/>
  <c r="F85" i="32"/>
  <c r="G85" i="32"/>
  <c r="H85" i="32"/>
  <c r="I85" i="32"/>
  <c r="J85" i="32"/>
  <c r="K85" i="32"/>
  <c r="L85" i="32"/>
  <c r="M85" i="32"/>
  <c r="U85" i="32"/>
  <c r="B86" i="32"/>
  <c r="C86" i="32"/>
  <c r="D86" i="32"/>
  <c r="E86" i="32"/>
  <c r="F86" i="32"/>
  <c r="G86" i="32"/>
  <c r="H86" i="32"/>
  <c r="I86" i="32"/>
  <c r="J86" i="32"/>
  <c r="K86" i="32"/>
  <c r="L86" i="32"/>
  <c r="M86" i="32"/>
  <c r="B87" i="32"/>
  <c r="C87" i="32"/>
  <c r="D87" i="32"/>
  <c r="E87" i="32"/>
  <c r="F87" i="32"/>
  <c r="G87" i="32"/>
  <c r="H87" i="32"/>
  <c r="I87" i="32"/>
  <c r="J87" i="32"/>
  <c r="K87" i="32"/>
  <c r="L87" i="32"/>
  <c r="M87" i="32"/>
  <c r="B88" i="32"/>
  <c r="C88" i="32"/>
  <c r="D88" i="32"/>
  <c r="E88" i="32"/>
  <c r="F88" i="32"/>
  <c r="G88" i="32"/>
  <c r="H88" i="32"/>
  <c r="I88" i="32"/>
  <c r="J88" i="32"/>
  <c r="K88" i="32"/>
  <c r="L88" i="32"/>
  <c r="M88" i="32"/>
  <c r="B89" i="32"/>
  <c r="C89" i="32"/>
  <c r="D89" i="32"/>
  <c r="E89" i="32"/>
  <c r="F89" i="32"/>
  <c r="G89" i="32"/>
  <c r="H89" i="32"/>
  <c r="I89" i="32"/>
  <c r="J89" i="32"/>
  <c r="K89" i="32"/>
  <c r="L89" i="32"/>
  <c r="M89" i="32"/>
  <c r="B90" i="32"/>
  <c r="C90" i="32"/>
  <c r="D90" i="32"/>
  <c r="E90" i="32"/>
  <c r="F90" i="32"/>
  <c r="G90" i="32"/>
  <c r="H90" i="32"/>
  <c r="I90" i="32"/>
  <c r="J90" i="32"/>
  <c r="K90" i="32"/>
  <c r="L90" i="32"/>
  <c r="M90" i="32"/>
  <c r="B91" i="32"/>
  <c r="C91" i="32"/>
  <c r="D91" i="32"/>
  <c r="E91" i="32"/>
  <c r="F91" i="32"/>
  <c r="G91" i="32"/>
  <c r="H91" i="32"/>
  <c r="I91" i="32"/>
  <c r="J91" i="32"/>
  <c r="K91" i="32"/>
  <c r="L91" i="32"/>
  <c r="M91" i="32"/>
  <c r="B92" i="32"/>
  <c r="C92" i="32"/>
  <c r="D92" i="32"/>
  <c r="E92" i="32"/>
  <c r="F92" i="32"/>
  <c r="G92" i="32"/>
  <c r="H92" i="32"/>
  <c r="I92" i="32"/>
  <c r="J92" i="32"/>
  <c r="K92" i="32"/>
  <c r="L92" i="32"/>
  <c r="M92" i="32"/>
  <c r="B93" i="32"/>
  <c r="C93" i="32"/>
  <c r="D93" i="32"/>
  <c r="E93" i="32"/>
  <c r="F93" i="32"/>
  <c r="G93" i="32"/>
  <c r="H93" i="32"/>
  <c r="I93" i="32"/>
  <c r="J93" i="32"/>
  <c r="K93" i="32"/>
  <c r="L93" i="32"/>
  <c r="M93" i="32"/>
  <c r="B94" i="32"/>
  <c r="C94" i="32"/>
  <c r="D94" i="32"/>
  <c r="E94" i="32"/>
  <c r="F94" i="32"/>
  <c r="G94" i="32"/>
  <c r="H94" i="32"/>
  <c r="I94" i="32"/>
  <c r="J94" i="32"/>
  <c r="K94" i="32"/>
  <c r="L94" i="32"/>
  <c r="M94" i="32"/>
  <c r="B95" i="32"/>
  <c r="C95" i="32"/>
  <c r="D95" i="32"/>
  <c r="E95" i="32"/>
  <c r="F95" i="32"/>
  <c r="G95" i="32"/>
  <c r="H95" i="32"/>
  <c r="I95" i="32"/>
  <c r="J95" i="32"/>
  <c r="K95" i="32"/>
  <c r="L95" i="32"/>
  <c r="M95" i="32"/>
  <c r="B96" i="32"/>
  <c r="C96" i="32"/>
  <c r="D96" i="32"/>
  <c r="E96" i="32"/>
  <c r="F96" i="32"/>
  <c r="G96" i="32"/>
  <c r="H96" i="32"/>
  <c r="I96" i="32"/>
  <c r="J96" i="32"/>
  <c r="K96" i="32"/>
  <c r="L96" i="32"/>
  <c r="M96" i="32"/>
  <c r="B97" i="32"/>
  <c r="C97" i="32"/>
  <c r="D97" i="32"/>
  <c r="E97" i="32"/>
  <c r="F97" i="32"/>
  <c r="G97" i="32"/>
  <c r="H97" i="32"/>
  <c r="I97" i="32"/>
  <c r="J97" i="32"/>
  <c r="K97" i="32"/>
  <c r="L97" i="32"/>
  <c r="M97" i="32"/>
  <c r="B98" i="32"/>
  <c r="C98" i="32"/>
  <c r="D98" i="32"/>
  <c r="E98" i="32"/>
  <c r="F98" i="32"/>
  <c r="G98" i="32"/>
  <c r="H98" i="32"/>
  <c r="I98" i="32"/>
  <c r="J98" i="32"/>
  <c r="K98" i="32"/>
  <c r="L98" i="32"/>
  <c r="M98" i="32"/>
  <c r="B99" i="32"/>
  <c r="C99" i="32"/>
  <c r="D99" i="32"/>
  <c r="E99" i="32"/>
  <c r="F99" i="32"/>
  <c r="G99" i="32"/>
  <c r="H99" i="32"/>
  <c r="I99" i="32"/>
  <c r="J99" i="32"/>
  <c r="K99" i="32"/>
  <c r="L99" i="32"/>
  <c r="M99" i="32"/>
  <c r="B100" i="32"/>
  <c r="C100" i="32"/>
  <c r="D100" i="32"/>
  <c r="E100" i="32"/>
  <c r="F100" i="32"/>
  <c r="G100" i="32"/>
  <c r="H100" i="32"/>
  <c r="I100" i="32"/>
  <c r="J100" i="32"/>
  <c r="K100" i="32"/>
  <c r="L100" i="32"/>
  <c r="M100" i="32"/>
  <c r="B101" i="32"/>
  <c r="C101" i="32"/>
  <c r="D101" i="32"/>
  <c r="E101" i="32"/>
  <c r="F101" i="32"/>
  <c r="G101" i="32"/>
  <c r="H101" i="32"/>
  <c r="I101" i="32"/>
  <c r="J101" i="32"/>
  <c r="K101" i="32"/>
  <c r="L101" i="32"/>
  <c r="M101" i="32"/>
  <c r="B102" i="32"/>
  <c r="C102" i="32"/>
  <c r="D102" i="32"/>
  <c r="E102" i="32"/>
  <c r="F102" i="32"/>
  <c r="G102" i="32"/>
  <c r="H102" i="32"/>
  <c r="I102" i="32"/>
  <c r="J102" i="32"/>
  <c r="K102" i="32"/>
  <c r="L102" i="32"/>
  <c r="M102" i="32"/>
  <c r="B103" i="32"/>
  <c r="C103" i="32"/>
  <c r="D103" i="32"/>
  <c r="E103" i="32"/>
  <c r="F103" i="32"/>
  <c r="G103" i="32"/>
  <c r="H103" i="32"/>
  <c r="I103" i="32"/>
  <c r="J103" i="32"/>
  <c r="K103" i="32"/>
  <c r="L103" i="32"/>
  <c r="M103" i="32"/>
  <c r="B104" i="32"/>
  <c r="C104" i="32"/>
  <c r="D104" i="32"/>
  <c r="E104" i="32"/>
  <c r="F104" i="32"/>
  <c r="G104" i="32"/>
  <c r="H104" i="32"/>
  <c r="I104" i="32"/>
  <c r="J104" i="32"/>
  <c r="K104" i="32"/>
  <c r="L104" i="32"/>
  <c r="M104" i="32"/>
  <c r="B105" i="32"/>
  <c r="C105" i="32"/>
  <c r="D105" i="32"/>
  <c r="E105" i="32"/>
  <c r="F105" i="32"/>
  <c r="G105" i="32"/>
  <c r="H105" i="32"/>
  <c r="I105" i="32"/>
  <c r="J105" i="32"/>
  <c r="K105" i="32"/>
  <c r="L105" i="32"/>
  <c r="M105" i="32"/>
  <c r="B106" i="32"/>
  <c r="C106" i="32"/>
  <c r="D106" i="32"/>
  <c r="E106" i="32"/>
  <c r="F106" i="32"/>
  <c r="G106" i="32"/>
  <c r="H106" i="32"/>
  <c r="I106" i="32"/>
  <c r="J106" i="32"/>
  <c r="K106" i="32"/>
  <c r="L106" i="32"/>
  <c r="M106" i="32"/>
  <c r="B107" i="32"/>
  <c r="C107" i="32"/>
  <c r="D107" i="32"/>
  <c r="E107" i="32"/>
  <c r="F107" i="32"/>
  <c r="G107" i="32"/>
  <c r="H107" i="32"/>
  <c r="I107" i="32"/>
  <c r="J107" i="32"/>
  <c r="K107" i="32"/>
  <c r="L107" i="32"/>
  <c r="M107" i="32"/>
  <c r="B108" i="32"/>
  <c r="C108" i="32"/>
  <c r="D108" i="32"/>
  <c r="E108" i="32"/>
  <c r="F108" i="32"/>
  <c r="G108" i="32"/>
  <c r="H108" i="32"/>
  <c r="I108" i="32"/>
  <c r="J108" i="32"/>
  <c r="K108" i="32"/>
  <c r="L108" i="32"/>
  <c r="M108" i="32"/>
  <c r="B109" i="32"/>
  <c r="C109" i="32"/>
  <c r="D109" i="32"/>
  <c r="E109" i="32"/>
  <c r="F109" i="32"/>
  <c r="G109" i="32"/>
  <c r="H109" i="32"/>
  <c r="I109" i="32"/>
  <c r="J109" i="32"/>
  <c r="K109" i="32"/>
  <c r="L109" i="32"/>
  <c r="M109" i="32"/>
  <c r="B110" i="32"/>
  <c r="C110" i="32"/>
  <c r="D110" i="32"/>
  <c r="E110" i="32"/>
  <c r="F110" i="32"/>
  <c r="G110" i="32"/>
  <c r="H110" i="32"/>
  <c r="I110" i="32"/>
  <c r="J110" i="32"/>
  <c r="K110" i="32"/>
  <c r="L110" i="32"/>
  <c r="M110" i="32"/>
  <c r="B111" i="32"/>
  <c r="C111" i="32"/>
  <c r="D111" i="32"/>
  <c r="E111" i="32"/>
  <c r="F111" i="32"/>
  <c r="G111" i="32"/>
  <c r="H111" i="32"/>
  <c r="I111" i="32"/>
  <c r="J111" i="32"/>
  <c r="K111" i="32"/>
  <c r="L111" i="32"/>
  <c r="M111" i="32"/>
  <c r="B112" i="32"/>
  <c r="C112" i="32"/>
  <c r="D112" i="32"/>
  <c r="E112" i="32"/>
  <c r="F112" i="32"/>
  <c r="G112" i="32"/>
  <c r="H112" i="32"/>
  <c r="I112" i="32"/>
  <c r="J112" i="32"/>
  <c r="K112" i="32"/>
  <c r="L112" i="32"/>
  <c r="M112" i="32"/>
  <c r="B113" i="32"/>
  <c r="C113" i="32"/>
  <c r="D113" i="32"/>
  <c r="E113" i="32"/>
  <c r="F113" i="32"/>
  <c r="G113" i="32"/>
  <c r="H113" i="32"/>
  <c r="I113" i="32"/>
  <c r="J113" i="32"/>
  <c r="K113" i="32"/>
  <c r="L113" i="32"/>
  <c r="M113" i="32"/>
  <c r="B114" i="32"/>
  <c r="C114" i="32"/>
  <c r="D114" i="32"/>
  <c r="E114" i="32"/>
  <c r="F114" i="32"/>
  <c r="G114" i="32"/>
  <c r="H114" i="32"/>
  <c r="I114" i="32"/>
  <c r="J114" i="32"/>
  <c r="K114" i="32"/>
  <c r="L114" i="32"/>
  <c r="M114" i="32"/>
  <c r="B115" i="32"/>
  <c r="C115" i="32"/>
  <c r="D115" i="32"/>
  <c r="E115" i="32"/>
  <c r="F115" i="32"/>
  <c r="G115" i="32"/>
  <c r="H115" i="32"/>
  <c r="I115" i="32"/>
  <c r="J115" i="32"/>
  <c r="K115" i="32"/>
  <c r="L115" i="32"/>
  <c r="M115" i="32"/>
  <c r="B116" i="32"/>
  <c r="C116" i="32"/>
  <c r="D116" i="32"/>
  <c r="E116" i="32"/>
  <c r="F116" i="32"/>
  <c r="G116" i="32"/>
  <c r="H116" i="32"/>
  <c r="I116" i="32"/>
  <c r="J116" i="32"/>
  <c r="K116" i="32"/>
  <c r="L116" i="32"/>
  <c r="M116" i="32"/>
  <c r="B117" i="32"/>
  <c r="C117" i="32"/>
  <c r="D117" i="32"/>
  <c r="E117" i="32"/>
  <c r="F117" i="32"/>
  <c r="G117" i="32"/>
  <c r="H117" i="32"/>
  <c r="I117" i="32"/>
  <c r="J117" i="32"/>
  <c r="K117" i="32"/>
  <c r="L117" i="32"/>
  <c r="M117" i="32"/>
  <c r="B118" i="32"/>
  <c r="C118" i="32"/>
  <c r="D118" i="32"/>
  <c r="E118" i="32"/>
  <c r="F118" i="32"/>
  <c r="G118" i="32"/>
  <c r="H118" i="32"/>
  <c r="I118" i="32"/>
  <c r="J118" i="32"/>
  <c r="K118" i="32"/>
  <c r="L118" i="32"/>
  <c r="M118" i="32"/>
  <c r="B119" i="32"/>
  <c r="C119" i="32"/>
  <c r="D119" i="32"/>
  <c r="E119" i="32"/>
  <c r="F119" i="32"/>
  <c r="G119" i="32"/>
  <c r="H119" i="32"/>
  <c r="I119" i="32"/>
  <c r="J119" i="32"/>
  <c r="K119" i="32"/>
  <c r="L119" i="32"/>
  <c r="M119" i="32"/>
  <c r="B120" i="32"/>
  <c r="C120" i="32"/>
  <c r="D120" i="32"/>
  <c r="E120" i="32"/>
  <c r="F120" i="32"/>
  <c r="G120" i="32"/>
  <c r="H120" i="32"/>
  <c r="I120" i="32"/>
  <c r="J120" i="32"/>
  <c r="K120" i="32"/>
  <c r="L120" i="32"/>
  <c r="M120" i="32"/>
  <c r="B121" i="32"/>
  <c r="C121" i="32"/>
  <c r="D121" i="32"/>
  <c r="E121" i="32"/>
  <c r="F121" i="32"/>
  <c r="G121" i="32"/>
  <c r="H121" i="32"/>
  <c r="I121" i="32"/>
  <c r="J121" i="32"/>
  <c r="K121" i="32"/>
  <c r="L121" i="32"/>
  <c r="M121" i="32"/>
  <c r="B122" i="32"/>
  <c r="C122" i="32"/>
  <c r="D122" i="32"/>
  <c r="E122" i="32"/>
  <c r="F122" i="32"/>
  <c r="G122" i="32"/>
  <c r="H122" i="32"/>
  <c r="I122" i="32"/>
  <c r="J122" i="32"/>
  <c r="K122" i="32"/>
  <c r="L122" i="32"/>
  <c r="M122" i="32"/>
  <c r="B123" i="32"/>
  <c r="C123" i="32"/>
  <c r="D123" i="32"/>
  <c r="E123" i="32"/>
  <c r="F123" i="32"/>
  <c r="G123" i="32"/>
  <c r="H123" i="32"/>
  <c r="I123" i="32"/>
  <c r="J123" i="32"/>
  <c r="K123" i="32"/>
  <c r="L123" i="32"/>
  <c r="M123" i="32"/>
  <c r="B124" i="32"/>
  <c r="C124" i="32"/>
  <c r="D124" i="32"/>
  <c r="E124" i="32"/>
  <c r="F124" i="32"/>
  <c r="G124" i="32"/>
  <c r="H124" i="32"/>
  <c r="I124" i="32"/>
  <c r="J124" i="32"/>
  <c r="K124" i="32"/>
  <c r="L124" i="32"/>
  <c r="M124" i="32"/>
  <c r="B125" i="32"/>
  <c r="C125" i="32"/>
  <c r="D125" i="32"/>
  <c r="E125" i="32"/>
  <c r="F125" i="32"/>
  <c r="G125" i="32"/>
  <c r="H125" i="32"/>
  <c r="I125" i="32"/>
  <c r="J125" i="32"/>
  <c r="K125" i="32"/>
  <c r="L125" i="32"/>
  <c r="M125" i="32"/>
  <c r="B126" i="32"/>
  <c r="C126" i="32"/>
  <c r="D126" i="32"/>
  <c r="E126" i="32"/>
  <c r="F126" i="32"/>
  <c r="G126" i="32"/>
  <c r="H126" i="32"/>
  <c r="I126" i="32"/>
  <c r="J126" i="32"/>
  <c r="K126" i="32"/>
  <c r="L126" i="32"/>
  <c r="M126" i="32"/>
  <c r="B127" i="32"/>
  <c r="C127" i="32"/>
  <c r="D127" i="32"/>
  <c r="E127" i="32"/>
  <c r="F127" i="32"/>
  <c r="G127" i="32"/>
  <c r="H127" i="32"/>
  <c r="I127" i="32"/>
  <c r="J127" i="32"/>
  <c r="K127" i="32"/>
  <c r="L127" i="32"/>
  <c r="M127" i="32"/>
  <c r="B128" i="32"/>
  <c r="C128" i="32"/>
  <c r="D128" i="32"/>
  <c r="E128" i="32"/>
  <c r="F128" i="32"/>
  <c r="G128" i="32"/>
  <c r="H128" i="32"/>
  <c r="I128" i="32"/>
  <c r="J128" i="32"/>
  <c r="K128" i="32"/>
  <c r="L128" i="32"/>
  <c r="M128" i="32"/>
  <c r="B129" i="32"/>
  <c r="C129" i="32"/>
  <c r="D129" i="32"/>
  <c r="E129" i="32"/>
  <c r="F129" i="32"/>
  <c r="G129" i="32"/>
  <c r="H129" i="32"/>
  <c r="I129" i="32"/>
  <c r="J129" i="32"/>
  <c r="K129" i="32"/>
  <c r="L129" i="32"/>
  <c r="M129" i="32"/>
  <c r="B130" i="32"/>
  <c r="C130" i="32"/>
  <c r="D130" i="32"/>
  <c r="E130" i="32"/>
  <c r="F130" i="32"/>
  <c r="G130" i="32"/>
  <c r="H130" i="32"/>
  <c r="I130" i="32"/>
  <c r="J130" i="32"/>
  <c r="K130" i="32"/>
  <c r="L130" i="32"/>
  <c r="M130" i="32"/>
  <c r="B131" i="32"/>
  <c r="C131" i="32"/>
  <c r="D131" i="32"/>
  <c r="E131" i="32"/>
  <c r="F131" i="32"/>
  <c r="G131" i="32"/>
  <c r="H131" i="32"/>
  <c r="I131" i="32"/>
  <c r="J131" i="32"/>
  <c r="K131" i="32"/>
  <c r="L131" i="32"/>
  <c r="M131" i="32"/>
  <c r="B132" i="32"/>
  <c r="C132" i="32"/>
  <c r="D132" i="32"/>
  <c r="E132" i="32"/>
  <c r="F132" i="32"/>
  <c r="G132" i="32"/>
  <c r="H132" i="32"/>
  <c r="I132" i="32"/>
  <c r="J132" i="32"/>
  <c r="K132" i="32"/>
  <c r="L132" i="32"/>
  <c r="M132" i="32"/>
  <c r="B133" i="32"/>
  <c r="C133" i="32"/>
  <c r="D133" i="32"/>
  <c r="E133" i="32"/>
  <c r="F133" i="32"/>
  <c r="G133" i="32"/>
  <c r="H133" i="32"/>
  <c r="I133" i="32"/>
  <c r="J133" i="32"/>
  <c r="K133" i="32"/>
  <c r="L133" i="32"/>
  <c r="M133" i="32"/>
  <c r="B134" i="32"/>
  <c r="C134" i="32"/>
  <c r="D134" i="32"/>
  <c r="E134" i="32"/>
  <c r="F134" i="32"/>
  <c r="G134" i="32"/>
  <c r="H134" i="32"/>
  <c r="I134" i="32"/>
  <c r="J134" i="32"/>
  <c r="K134" i="32"/>
  <c r="L134" i="32"/>
  <c r="M134" i="32"/>
  <c r="E138" i="32"/>
  <c r="B140" i="32"/>
  <c r="C140" i="32"/>
  <c r="B141" i="32"/>
  <c r="C141" i="32"/>
  <c r="B142" i="32"/>
  <c r="C142" i="32"/>
  <c r="B143" i="32"/>
  <c r="C143" i="32"/>
  <c r="B144" i="32"/>
  <c r="C144" i="32"/>
  <c r="B145" i="32"/>
  <c r="C145" i="32"/>
  <c r="B146" i="32"/>
  <c r="C146" i="32"/>
  <c r="B147" i="32"/>
  <c r="C147" i="32"/>
  <c r="B148" i="32"/>
  <c r="C148" i="32"/>
  <c r="B149" i="32"/>
  <c r="C149" i="32"/>
  <c r="B150" i="32"/>
  <c r="C150" i="32"/>
  <c r="B151" i="32"/>
  <c r="C151" i="32"/>
  <c r="B152" i="32"/>
  <c r="C152" i="32"/>
  <c r="B153" i="32"/>
  <c r="C153" i="32"/>
  <c r="B154" i="32"/>
  <c r="C154" i="32"/>
  <c r="B155" i="32"/>
  <c r="C155" i="32"/>
  <c r="B156" i="32"/>
  <c r="C156" i="32"/>
  <c r="B157" i="32"/>
  <c r="C157" i="32"/>
  <c r="B158" i="32"/>
  <c r="C158" i="32"/>
  <c r="B159" i="32"/>
  <c r="C159" i="32"/>
  <c r="B160" i="32"/>
  <c r="C160" i="32"/>
  <c r="B161" i="32"/>
  <c r="C161" i="32"/>
  <c r="B162" i="32"/>
  <c r="C162" i="32"/>
  <c r="B163" i="32"/>
  <c r="C163" i="32"/>
  <c r="B164" i="32"/>
  <c r="C164" i="32"/>
  <c r="B165" i="32"/>
  <c r="C165" i="32"/>
  <c r="B166" i="32"/>
  <c r="C166" i="32"/>
  <c r="B167" i="32"/>
  <c r="C167" i="32"/>
  <c r="B168" i="32"/>
  <c r="C168" i="32"/>
  <c r="B169" i="32"/>
  <c r="C169" i="32"/>
  <c r="B170" i="32"/>
  <c r="C170" i="32"/>
  <c r="B171" i="32"/>
  <c r="C171" i="32"/>
  <c r="B172" i="32"/>
  <c r="C172" i="32"/>
  <c r="B173" i="32"/>
  <c r="C173" i="32"/>
  <c r="B174" i="32"/>
  <c r="C174" i="32"/>
  <c r="B175" i="32"/>
  <c r="C175" i="32"/>
  <c r="B176" i="32"/>
  <c r="C176" i="32"/>
  <c r="B177" i="32"/>
  <c r="C177" i="32"/>
  <c r="B178" i="32"/>
  <c r="C178" i="32"/>
  <c r="B179" i="32"/>
  <c r="C179" i="32"/>
  <c r="B180" i="32"/>
  <c r="C180" i="32"/>
  <c r="B181" i="32"/>
  <c r="C181" i="32"/>
  <c r="B182" i="32"/>
  <c r="C182" i="32"/>
  <c r="B183" i="32"/>
  <c r="C183" i="32"/>
  <c r="B184" i="32"/>
  <c r="C184" i="32"/>
  <c r="B185" i="32"/>
  <c r="C185" i="32"/>
  <c r="B186" i="32"/>
  <c r="C186" i="32"/>
  <c r="B187" i="32"/>
  <c r="C187" i="32"/>
  <c r="B188" i="32"/>
  <c r="C188" i="32"/>
  <c r="B189" i="32"/>
  <c r="C189" i="32"/>
  <c r="B190" i="32"/>
  <c r="C190" i="32"/>
  <c r="B191" i="32"/>
  <c r="C191" i="32"/>
  <c r="B192" i="32"/>
  <c r="C192" i="32"/>
  <c r="B193" i="32"/>
  <c r="C193" i="32"/>
  <c r="B194" i="32"/>
  <c r="C194" i="32"/>
  <c r="B195" i="32"/>
  <c r="C195" i="32"/>
  <c r="B196" i="32"/>
  <c r="C196" i="32"/>
  <c r="B197" i="32"/>
  <c r="C197" i="32"/>
  <c r="B198" i="32"/>
  <c r="C198" i="32"/>
  <c r="B199" i="32"/>
  <c r="C199" i="32"/>
  <c r="N205" i="32"/>
  <c r="A1" i="31"/>
  <c r="A2" i="31"/>
  <c r="A4" i="31"/>
  <c r="D73" i="31"/>
  <c r="F138" i="31"/>
  <c r="E73" i="31"/>
  <c r="F73" i="31"/>
  <c r="G73" i="31"/>
  <c r="H73" i="31"/>
  <c r="I73" i="31"/>
  <c r="J73" i="31"/>
  <c r="G138" i="31"/>
  <c r="G141" i="31"/>
  <c r="K73" i="31"/>
  <c r="L73" i="31"/>
  <c r="L138" i="31"/>
  <c r="L206" i="31"/>
  <c r="M73" i="31"/>
  <c r="B75" i="31"/>
  <c r="C75" i="31"/>
  <c r="D75" i="31"/>
  <c r="E75" i="31"/>
  <c r="F75" i="31"/>
  <c r="G75" i="31"/>
  <c r="H75" i="31"/>
  <c r="I75" i="31"/>
  <c r="J75" i="31"/>
  <c r="K75" i="31"/>
  <c r="L75" i="31"/>
  <c r="M75" i="31"/>
  <c r="C76" i="31"/>
  <c r="D76" i="31"/>
  <c r="E76" i="31"/>
  <c r="F76" i="31"/>
  <c r="G76" i="31"/>
  <c r="H76" i="31"/>
  <c r="I76" i="31"/>
  <c r="J76" i="31"/>
  <c r="K76" i="31"/>
  <c r="L76" i="31"/>
  <c r="M76" i="31"/>
  <c r="U76" i="31"/>
  <c r="V76" i="31"/>
  <c r="W76" i="31"/>
  <c r="X76" i="31"/>
  <c r="B77" i="31"/>
  <c r="C77" i="31"/>
  <c r="D77" i="31"/>
  <c r="E77" i="31"/>
  <c r="F77" i="31"/>
  <c r="G77" i="31"/>
  <c r="H77" i="31"/>
  <c r="I77" i="31"/>
  <c r="J77" i="31"/>
  <c r="J142" i="31"/>
  <c r="K77" i="31"/>
  <c r="L77" i="31"/>
  <c r="M77" i="31"/>
  <c r="U77" i="31"/>
  <c r="B78" i="31"/>
  <c r="C78" i="31"/>
  <c r="D78" i="31"/>
  <c r="E78" i="31"/>
  <c r="E143" i="31"/>
  <c r="F78" i="31"/>
  <c r="G78" i="31"/>
  <c r="G143" i="31"/>
  <c r="H78" i="31"/>
  <c r="I78" i="31"/>
  <c r="J78" i="31"/>
  <c r="K78" i="31"/>
  <c r="L78" i="31"/>
  <c r="M78" i="31"/>
  <c r="U78" i="31"/>
  <c r="B79" i="31"/>
  <c r="C79" i="31"/>
  <c r="D79" i="31"/>
  <c r="E79" i="31"/>
  <c r="F79" i="31"/>
  <c r="G79" i="31"/>
  <c r="H79" i="31"/>
  <c r="I79" i="31"/>
  <c r="J79" i="31"/>
  <c r="J144" i="31"/>
  <c r="K79" i="31"/>
  <c r="L79" i="31"/>
  <c r="M79" i="31"/>
  <c r="U79" i="31"/>
  <c r="B80" i="31"/>
  <c r="C80" i="31"/>
  <c r="D80" i="31"/>
  <c r="E80" i="31"/>
  <c r="F80" i="31"/>
  <c r="G80" i="31"/>
  <c r="H80" i="31"/>
  <c r="I80" i="31"/>
  <c r="J80" i="31"/>
  <c r="K80" i="31"/>
  <c r="K145" i="31"/>
  <c r="L80" i="31"/>
  <c r="M80" i="31"/>
  <c r="U80" i="31"/>
  <c r="B81" i="31"/>
  <c r="C81" i="31"/>
  <c r="D81" i="31"/>
  <c r="E81" i="31"/>
  <c r="F81" i="31"/>
  <c r="G81" i="31"/>
  <c r="H81" i="31"/>
  <c r="I81" i="31"/>
  <c r="J81" i="31"/>
  <c r="K81" i="31"/>
  <c r="L81" i="31"/>
  <c r="M81" i="31"/>
  <c r="U81" i="31"/>
  <c r="B82" i="31"/>
  <c r="C82" i="31"/>
  <c r="D82" i="31"/>
  <c r="E82" i="31"/>
  <c r="F82" i="31"/>
  <c r="G82" i="31"/>
  <c r="H82" i="31"/>
  <c r="I82" i="31"/>
  <c r="J82" i="31"/>
  <c r="K82" i="31"/>
  <c r="K147" i="31"/>
  <c r="L82" i="31"/>
  <c r="M82" i="31"/>
  <c r="U82" i="31"/>
  <c r="B83" i="31"/>
  <c r="C83" i="31"/>
  <c r="D83" i="31"/>
  <c r="E83" i="31"/>
  <c r="F83" i="31"/>
  <c r="G83" i="31"/>
  <c r="H83" i="31"/>
  <c r="I83" i="31"/>
  <c r="J83" i="31"/>
  <c r="J148" i="31"/>
  <c r="K83" i="31"/>
  <c r="L83" i="31"/>
  <c r="M83" i="31"/>
  <c r="U83" i="31"/>
  <c r="B84" i="31"/>
  <c r="C84" i="31"/>
  <c r="D84" i="31"/>
  <c r="E84" i="31"/>
  <c r="F84" i="31"/>
  <c r="G84" i="31"/>
  <c r="H84" i="31"/>
  <c r="I84" i="31"/>
  <c r="I149" i="31"/>
  <c r="J84" i="31"/>
  <c r="K84" i="31"/>
  <c r="L84" i="31"/>
  <c r="M84" i="31"/>
  <c r="U84" i="31"/>
  <c r="B85" i="31"/>
  <c r="C85" i="31"/>
  <c r="D85" i="31"/>
  <c r="E85" i="31"/>
  <c r="F85" i="31"/>
  <c r="G85" i="31"/>
  <c r="H85" i="31"/>
  <c r="I85" i="31"/>
  <c r="J85" i="31"/>
  <c r="J150" i="31"/>
  <c r="K85" i="31"/>
  <c r="L85" i="31"/>
  <c r="L150" i="31"/>
  <c r="M85" i="31"/>
  <c r="U85" i="31"/>
  <c r="B86" i="31"/>
  <c r="C86" i="31"/>
  <c r="D86" i="31"/>
  <c r="E86" i="31"/>
  <c r="E151" i="31"/>
  <c r="F86" i="31"/>
  <c r="G86" i="31"/>
  <c r="H86" i="31"/>
  <c r="I86" i="31"/>
  <c r="J86" i="31"/>
  <c r="K86" i="31"/>
  <c r="L86" i="31"/>
  <c r="M86" i="31"/>
  <c r="B87" i="31"/>
  <c r="C87" i="31"/>
  <c r="D87" i="31"/>
  <c r="E87" i="31"/>
  <c r="F87" i="31"/>
  <c r="G87" i="31"/>
  <c r="H87" i="31"/>
  <c r="I87" i="31"/>
  <c r="I152" i="31"/>
  <c r="J87" i="31"/>
  <c r="K87" i="31"/>
  <c r="K152" i="31"/>
  <c r="L87" i="31"/>
  <c r="M87" i="31"/>
  <c r="B88" i="31"/>
  <c r="C88" i="31"/>
  <c r="D88" i="31"/>
  <c r="E88" i="31"/>
  <c r="E153" i="31"/>
  <c r="F88" i="31"/>
  <c r="G88" i="31"/>
  <c r="G153" i="31"/>
  <c r="H88" i="31"/>
  <c r="H153" i="31"/>
  <c r="I88" i="31"/>
  <c r="J88" i="31"/>
  <c r="K88" i="31"/>
  <c r="L88" i="31"/>
  <c r="M88" i="31"/>
  <c r="B89" i="31"/>
  <c r="C89" i="31"/>
  <c r="D89" i="31"/>
  <c r="E89" i="31"/>
  <c r="F89" i="31"/>
  <c r="G89" i="31"/>
  <c r="H89" i="31"/>
  <c r="I89" i="31"/>
  <c r="I154" i="31"/>
  <c r="J89" i="31"/>
  <c r="K89" i="31"/>
  <c r="K154" i="31"/>
  <c r="L89" i="31"/>
  <c r="L154" i="31"/>
  <c r="M89" i="31"/>
  <c r="B90" i="31"/>
  <c r="C90" i="31"/>
  <c r="D90" i="31"/>
  <c r="E90" i="31"/>
  <c r="E155" i="31"/>
  <c r="F90" i="31"/>
  <c r="G90" i="31"/>
  <c r="H90" i="31"/>
  <c r="I90" i="31"/>
  <c r="J90" i="31"/>
  <c r="K90" i="31"/>
  <c r="L90" i="31"/>
  <c r="M90" i="31"/>
  <c r="B91" i="31"/>
  <c r="C91" i="31"/>
  <c r="D91" i="31"/>
  <c r="E91" i="31"/>
  <c r="F91" i="31"/>
  <c r="G91" i="31"/>
  <c r="H91" i="31"/>
  <c r="I91" i="31"/>
  <c r="I156" i="31"/>
  <c r="J91" i="31"/>
  <c r="K91" i="31"/>
  <c r="K156" i="31"/>
  <c r="L91" i="31"/>
  <c r="M91" i="31"/>
  <c r="B92" i="31"/>
  <c r="C92" i="31"/>
  <c r="D92" i="31"/>
  <c r="E92" i="31"/>
  <c r="E157" i="31"/>
  <c r="F92" i="31"/>
  <c r="G92" i="31"/>
  <c r="G157" i="31"/>
  <c r="H92" i="31"/>
  <c r="I92" i="31"/>
  <c r="J92" i="31"/>
  <c r="K92" i="31"/>
  <c r="K157" i="31"/>
  <c r="L92" i="31"/>
  <c r="M92" i="31"/>
  <c r="B93" i="31"/>
  <c r="C93" i="31"/>
  <c r="D93" i="31"/>
  <c r="E93" i="31"/>
  <c r="F93" i="31"/>
  <c r="G93" i="31"/>
  <c r="H93" i="31"/>
  <c r="I93" i="31"/>
  <c r="I158" i="31"/>
  <c r="J93" i="31"/>
  <c r="K93" i="31"/>
  <c r="L93" i="31"/>
  <c r="M93" i="31"/>
  <c r="B94" i="31"/>
  <c r="C94" i="31"/>
  <c r="D94" i="31"/>
  <c r="E94" i="31"/>
  <c r="E159" i="31"/>
  <c r="F94" i="31"/>
  <c r="G94" i="31"/>
  <c r="G159" i="31"/>
  <c r="H94" i="31"/>
  <c r="I94" i="31"/>
  <c r="J94" i="31"/>
  <c r="K94" i="31"/>
  <c r="K159" i="31"/>
  <c r="L94" i="31"/>
  <c r="M94" i="31"/>
  <c r="M159" i="31"/>
  <c r="B95" i="31"/>
  <c r="C95" i="31"/>
  <c r="D95" i="31"/>
  <c r="E95" i="31"/>
  <c r="F95" i="31"/>
  <c r="G95" i="31"/>
  <c r="H95" i="31"/>
  <c r="I95" i="31"/>
  <c r="I160" i="31"/>
  <c r="J95" i="31"/>
  <c r="K95" i="31"/>
  <c r="L95" i="31"/>
  <c r="M95" i="31"/>
  <c r="B96" i="31"/>
  <c r="C96" i="31"/>
  <c r="D96" i="31"/>
  <c r="E96" i="31"/>
  <c r="E161" i="31"/>
  <c r="F96" i="31"/>
  <c r="G96" i="31"/>
  <c r="G161" i="31"/>
  <c r="H96" i="31"/>
  <c r="I96" i="31"/>
  <c r="J96" i="31"/>
  <c r="K96" i="31"/>
  <c r="K161" i="31"/>
  <c r="L96" i="31"/>
  <c r="M96" i="31"/>
  <c r="M161" i="31"/>
  <c r="B97" i="31"/>
  <c r="C97" i="31"/>
  <c r="D97" i="31"/>
  <c r="E97" i="31"/>
  <c r="F97" i="31"/>
  <c r="G97" i="31"/>
  <c r="H97" i="31"/>
  <c r="I97" i="31"/>
  <c r="I162" i="31"/>
  <c r="J97" i="31"/>
  <c r="K97" i="31"/>
  <c r="L97" i="31"/>
  <c r="M97" i="31"/>
  <c r="B98" i="31"/>
  <c r="C98" i="31"/>
  <c r="D98" i="31"/>
  <c r="E98" i="31"/>
  <c r="E163" i="31"/>
  <c r="F98" i="31"/>
  <c r="G98" i="31"/>
  <c r="H98" i="31"/>
  <c r="I98" i="31"/>
  <c r="J98" i="31"/>
  <c r="K98" i="31"/>
  <c r="K163" i="31"/>
  <c r="L98" i="31"/>
  <c r="M98" i="31"/>
  <c r="M163" i="31"/>
  <c r="B99" i="31"/>
  <c r="C99" i="31"/>
  <c r="D99" i="31"/>
  <c r="E99" i="31"/>
  <c r="F99" i="31"/>
  <c r="G99" i="31"/>
  <c r="H99" i="31"/>
  <c r="I99" i="31"/>
  <c r="I164" i="31"/>
  <c r="J99" i="31"/>
  <c r="K99" i="31"/>
  <c r="K164" i="31"/>
  <c r="L99" i="31"/>
  <c r="L164" i="31"/>
  <c r="M99" i="31"/>
  <c r="B100" i="31"/>
  <c r="C100" i="31"/>
  <c r="D100" i="31"/>
  <c r="E100" i="31"/>
  <c r="E165" i="31"/>
  <c r="F100" i="31"/>
  <c r="G100" i="31"/>
  <c r="H100" i="31"/>
  <c r="I100" i="31"/>
  <c r="J100" i="31"/>
  <c r="K100" i="31"/>
  <c r="K165" i="31"/>
  <c r="L100" i="31"/>
  <c r="M100" i="31"/>
  <c r="M165" i="31"/>
  <c r="B101" i="31"/>
  <c r="C101" i="31"/>
  <c r="D101" i="31"/>
  <c r="E101" i="31"/>
  <c r="F101" i="31"/>
  <c r="G101" i="31"/>
  <c r="H101" i="31"/>
  <c r="I101" i="31"/>
  <c r="I166" i="31"/>
  <c r="J101" i="31"/>
  <c r="K101" i="31"/>
  <c r="K166" i="31"/>
  <c r="L101" i="31"/>
  <c r="M101" i="31"/>
  <c r="B102" i="31"/>
  <c r="C102" i="31"/>
  <c r="D102" i="31"/>
  <c r="E102" i="31"/>
  <c r="E167" i="31"/>
  <c r="F102" i="31"/>
  <c r="G102" i="31"/>
  <c r="G167" i="31"/>
  <c r="H102" i="31"/>
  <c r="I102" i="31"/>
  <c r="J102" i="31"/>
  <c r="K102" i="31"/>
  <c r="K167" i="31"/>
  <c r="L102" i="31"/>
  <c r="M102" i="31"/>
  <c r="M167" i="31"/>
  <c r="B103" i="31"/>
  <c r="C103" i="31"/>
  <c r="D103" i="31"/>
  <c r="E103" i="31"/>
  <c r="F103" i="31"/>
  <c r="G103" i="31"/>
  <c r="H103" i="31"/>
  <c r="I103" i="31"/>
  <c r="I168" i="31"/>
  <c r="J103" i="31"/>
  <c r="K103" i="31"/>
  <c r="L103" i="31"/>
  <c r="M103" i="31"/>
  <c r="B104" i="31"/>
  <c r="C104" i="31"/>
  <c r="D104" i="31"/>
  <c r="E104" i="31"/>
  <c r="E169" i="31"/>
  <c r="F104" i="31"/>
  <c r="G104" i="31"/>
  <c r="G169" i="31"/>
  <c r="H104" i="31"/>
  <c r="I104" i="31"/>
  <c r="J104" i="31"/>
  <c r="K104" i="31"/>
  <c r="K169" i="31"/>
  <c r="L104" i="31"/>
  <c r="M104" i="31"/>
  <c r="M169" i="31"/>
  <c r="B105" i="31"/>
  <c r="C105" i="31"/>
  <c r="D105" i="31"/>
  <c r="E105" i="31"/>
  <c r="F105" i="31"/>
  <c r="G105" i="31"/>
  <c r="H105" i="31"/>
  <c r="I105" i="31"/>
  <c r="I170" i="31"/>
  <c r="J105" i="31"/>
  <c r="J170" i="31"/>
  <c r="K105" i="31"/>
  <c r="L105" i="31"/>
  <c r="M105" i="31"/>
  <c r="B106" i="31"/>
  <c r="C106" i="31"/>
  <c r="D106" i="31"/>
  <c r="E106" i="31"/>
  <c r="E171" i="31"/>
  <c r="F106" i="31"/>
  <c r="G106" i="31"/>
  <c r="G171" i="31"/>
  <c r="H106" i="31"/>
  <c r="H171" i="31"/>
  <c r="I106" i="31"/>
  <c r="J106" i="31"/>
  <c r="K106" i="31"/>
  <c r="K171" i="31"/>
  <c r="L106" i="31"/>
  <c r="M106" i="31"/>
  <c r="M171" i="31"/>
  <c r="B107" i="31"/>
  <c r="C107" i="31"/>
  <c r="D107" i="31"/>
  <c r="E107" i="31"/>
  <c r="F107" i="31"/>
  <c r="G107" i="31"/>
  <c r="H107" i="31"/>
  <c r="I107" i="31"/>
  <c r="I172" i="31"/>
  <c r="J107" i="31"/>
  <c r="J172" i="31"/>
  <c r="K107" i="31"/>
  <c r="K172" i="31"/>
  <c r="L107" i="31"/>
  <c r="M107" i="31"/>
  <c r="B108" i="31"/>
  <c r="C108" i="31"/>
  <c r="D108" i="31"/>
  <c r="E108" i="31"/>
  <c r="E173" i="31"/>
  <c r="F108" i="31"/>
  <c r="G108" i="31"/>
  <c r="G173" i="31"/>
  <c r="H108" i="31"/>
  <c r="I108" i="31"/>
  <c r="J108" i="31"/>
  <c r="K108" i="31"/>
  <c r="K173" i="31"/>
  <c r="L108" i="31"/>
  <c r="M108" i="31"/>
  <c r="M173" i="31"/>
  <c r="B109" i="31"/>
  <c r="C109" i="31"/>
  <c r="D109" i="31"/>
  <c r="E109" i="31"/>
  <c r="F109" i="31"/>
  <c r="G109" i="31"/>
  <c r="G174" i="31"/>
  <c r="H109" i="31"/>
  <c r="I109" i="31"/>
  <c r="I174" i="31"/>
  <c r="J109" i="31"/>
  <c r="K109" i="31"/>
  <c r="L109" i="31"/>
  <c r="M109" i="31"/>
  <c r="B110" i="31"/>
  <c r="C110" i="31"/>
  <c r="D110" i="31"/>
  <c r="E110" i="31"/>
  <c r="E175" i="31"/>
  <c r="F110" i="31"/>
  <c r="F175" i="31"/>
  <c r="G110" i="31"/>
  <c r="H110" i="31"/>
  <c r="I110" i="31"/>
  <c r="J110" i="31"/>
  <c r="K110" i="31"/>
  <c r="K175" i="31"/>
  <c r="L110" i="31"/>
  <c r="M110" i="31"/>
  <c r="M175" i="31"/>
  <c r="B111" i="31"/>
  <c r="C111" i="31"/>
  <c r="D111" i="31"/>
  <c r="E111" i="31"/>
  <c r="F111" i="31"/>
  <c r="G111" i="31"/>
  <c r="G176" i="31"/>
  <c r="H111" i="31"/>
  <c r="I111" i="31"/>
  <c r="I176" i="31"/>
  <c r="J111" i="31"/>
  <c r="K111" i="31"/>
  <c r="K176" i="31"/>
  <c r="L111" i="31"/>
  <c r="L176" i="31"/>
  <c r="M111" i="31"/>
  <c r="B112" i="31"/>
  <c r="C112" i="31"/>
  <c r="D112" i="31"/>
  <c r="E112" i="31"/>
  <c r="E177" i="31"/>
  <c r="F112" i="31"/>
  <c r="F177" i="31"/>
  <c r="G112" i="31"/>
  <c r="H112" i="31"/>
  <c r="I112" i="31"/>
  <c r="J112" i="31"/>
  <c r="K112" i="31"/>
  <c r="K177" i="31"/>
  <c r="L112" i="31"/>
  <c r="M112" i="31"/>
  <c r="M177" i="31"/>
  <c r="B113" i="31"/>
  <c r="C113" i="31"/>
  <c r="D113" i="31"/>
  <c r="E113" i="31"/>
  <c r="F113" i="31"/>
  <c r="G113" i="31"/>
  <c r="G178" i="31"/>
  <c r="H113" i="31"/>
  <c r="I113" i="31"/>
  <c r="I178" i="31"/>
  <c r="J113" i="31"/>
  <c r="K113" i="31"/>
  <c r="K178" i="31"/>
  <c r="L113" i="31"/>
  <c r="L178" i="31"/>
  <c r="M113" i="31"/>
  <c r="B114" i="31"/>
  <c r="C114" i="31"/>
  <c r="D114" i="31"/>
  <c r="E114" i="31"/>
  <c r="E179" i="31"/>
  <c r="F114" i="31"/>
  <c r="G114" i="31"/>
  <c r="G179" i="31"/>
  <c r="H114" i="31"/>
  <c r="I114" i="31"/>
  <c r="J114" i="31"/>
  <c r="K114" i="31"/>
  <c r="K179" i="31"/>
  <c r="L114" i="31"/>
  <c r="M114" i="31"/>
  <c r="M179" i="31"/>
  <c r="B115" i="31"/>
  <c r="C115" i="31"/>
  <c r="D115" i="31"/>
  <c r="E115" i="31"/>
  <c r="F115" i="31"/>
  <c r="G115" i="31"/>
  <c r="G180" i="31"/>
  <c r="H115" i="31"/>
  <c r="I115" i="31"/>
  <c r="I180" i="31"/>
  <c r="J115" i="31"/>
  <c r="K115" i="31"/>
  <c r="K180" i="31"/>
  <c r="L115" i="31"/>
  <c r="M115" i="31"/>
  <c r="B116" i="31"/>
  <c r="C116" i="31"/>
  <c r="D116" i="31"/>
  <c r="E116" i="31"/>
  <c r="E181" i="31"/>
  <c r="F116" i="31"/>
  <c r="G116" i="31"/>
  <c r="H116" i="31"/>
  <c r="I116" i="31"/>
  <c r="J116" i="31"/>
  <c r="K116" i="31"/>
  <c r="K181" i="31"/>
  <c r="L116" i="31"/>
  <c r="L181" i="31"/>
  <c r="M116" i="31"/>
  <c r="M181" i="31"/>
  <c r="B117" i="31"/>
  <c r="C117" i="31"/>
  <c r="D117" i="31"/>
  <c r="E117" i="31"/>
  <c r="F117" i="31"/>
  <c r="G117" i="31"/>
  <c r="G182" i="31"/>
  <c r="H117" i="31"/>
  <c r="I117" i="31"/>
  <c r="I182" i="31"/>
  <c r="J117" i="31"/>
  <c r="J182" i="31"/>
  <c r="K117" i="31"/>
  <c r="K182" i="31"/>
  <c r="L117" i="31"/>
  <c r="L182" i="31"/>
  <c r="M117" i="31"/>
  <c r="B118" i="31"/>
  <c r="C118" i="31"/>
  <c r="D118" i="31"/>
  <c r="E118" i="31"/>
  <c r="E183" i="31"/>
  <c r="F118" i="31"/>
  <c r="G118" i="31"/>
  <c r="G183" i="31"/>
  <c r="H118" i="31"/>
  <c r="I118" i="31"/>
  <c r="J118" i="31"/>
  <c r="K118" i="31"/>
  <c r="K183" i="31"/>
  <c r="L118" i="31"/>
  <c r="L183" i="31"/>
  <c r="M118" i="31"/>
  <c r="M183" i="31"/>
  <c r="B119" i="31"/>
  <c r="C119" i="31"/>
  <c r="D119" i="31"/>
  <c r="E119" i="31"/>
  <c r="F119" i="31"/>
  <c r="G119" i="31"/>
  <c r="G184" i="31"/>
  <c r="H119" i="31"/>
  <c r="H184" i="31"/>
  <c r="I119" i="31"/>
  <c r="I184" i="31"/>
  <c r="J119" i="31"/>
  <c r="K119" i="31"/>
  <c r="K184" i="31"/>
  <c r="L119" i="31"/>
  <c r="L184" i="31"/>
  <c r="M119" i="31"/>
  <c r="B120" i="31"/>
  <c r="C120" i="31"/>
  <c r="D120" i="31"/>
  <c r="E120" i="31"/>
  <c r="E185" i="31"/>
  <c r="F120" i="31"/>
  <c r="F185" i="31"/>
  <c r="G120" i="31"/>
  <c r="G185" i="31"/>
  <c r="H120" i="31"/>
  <c r="I120" i="31"/>
  <c r="J120" i="31"/>
  <c r="K120" i="31"/>
  <c r="K185" i="31"/>
  <c r="L120" i="31"/>
  <c r="M120" i="31"/>
  <c r="M185" i="31"/>
  <c r="B121" i="31"/>
  <c r="C121" i="31"/>
  <c r="D121" i="31"/>
  <c r="E121" i="31"/>
  <c r="F121" i="31"/>
  <c r="G121" i="31"/>
  <c r="G186" i="31"/>
  <c r="H121" i="31"/>
  <c r="H186" i="31"/>
  <c r="I121" i="31"/>
  <c r="I186" i="31"/>
  <c r="J121" i="31"/>
  <c r="J186" i="31"/>
  <c r="K121" i="31"/>
  <c r="L121" i="31"/>
  <c r="L186" i="31"/>
  <c r="M121" i="31"/>
  <c r="B122" i="31"/>
  <c r="C122" i="31"/>
  <c r="D122" i="31"/>
  <c r="E122" i="31"/>
  <c r="E187" i="31"/>
  <c r="F122" i="31"/>
  <c r="F187" i="31"/>
  <c r="G122" i="31"/>
  <c r="G187" i="31"/>
  <c r="H122" i="31"/>
  <c r="I122" i="31"/>
  <c r="J122" i="31"/>
  <c r="K122" i="31"/>
  <c r="K187" i="31"/>
  <c r="L122" i="31"/>
  <c r="L187" i="31"/>
  <c r="M122" i="31"/>
  <c r="M187" i="31"/>
  <c r="B123" i="31"/>
  <c r="C123" i="31"/>
  <c r="D123" i="31"/>
  <c r="E123" i="31"/>
  <c r="F123" i="31"/>
  <c r="G123" i="31"/>
  <c r="G188" i="31"/>
  <c r="H123" i="31"/>
  <c r="H188" i="31"/>
  <c r="I123" i="31"/>
  <c r="I188" i="31"/>
  <c r="J123" i="31"/>
  <c r="J188" i="31"/>
  <c r="K123" i="31"/>
  <c r="K188" i="31"/>
  <c r="L123" i="31"/>
  <c r="M123" i="31"/>
  <c r="B124" i="31"/>
  <c r="C124" i="31"/>
  <c r="D124" i="31"/>
  <c r="E124" i="31"/>
  <c r="E189" i="31"/>
  <c r="F124" i="31"/>
  <c r="G124" i="31"/>
  <c r="G189" i="31"/>
  <c r="H124" i="31"/>
  <c r="I124" i="31"/>
  <c r="J124" i="31"/>
  <c r="K124" i="31"/>
  <c r="K189" i="31"/>
  <c r="L124" i="31"/>
  <c r="L189" i="31"/>
  <c r="M124" i="31"/>
  <c r="M189" i="31"/>
  <c r="B125" i="31"/>
  <c r="C125" i="31"/>
  <c r="D125" i="31"/>
  <c r="E125" i="31"/>
  <c r="F125" i="31"/>
  <c r="G125" i="31"/>
  <c r="G190" i="31"/>
  <c r="H125" i="31"/>
  <c r="I125" i="31"/>
  <c r="I190" i="31"/>
  <c r="J125" i="31"/>
  <c r="K125" i="31"/>
  <c r="L125" i="31"/>
  <c r="M125" i="31"/>
  <c r="B126" i="31"/>
  <c r="C126" i="31"/>
  <c r="D126" i="31"/>
  <c r="E126" i="31"/>
  <c r="E191" i="31"/>
  <c r="F126" i="31"/>
  <c r="F191" i="31"/>
  <c r="G126" i="31"/>
  <c r="G191" i="31"/>
  <c r="H126" i="31"/>
  <c r="H191" i="31"/>
  <c r="I126" i="31"/>
  <c r="J126" i="31"/>
  <c r="K126" i="31"/>
  <c r="K191" i="31"/>
  <c r="L126" i="31"/>
  <c r="L191" i="31"/>
  <c r="M126" i="31"/>
  <c r="M191" i="31"/>
  <c r="B127" i="31"/>
  <c r="C127" i="31"/>
  <c r="D127" i="31"/>
  <c r="E127" i="31"/>
  <c r="F127" i="31"/>
  <c r="G127" i="31"/>
  <c r="G192" i="31"/>
  <c r="H127" i="31"/>
  <c r="H192" i="31"/>
  <c r="I127" i="31"/>
  <c r="I192" i="31"/>
  <c r="J127" i="31"/>
  <c r="J192" i="31"/>
  <c r="K127" i="31"/>
  <c r="K192" i="31"/>
  <c r="L127" i="31"/>
  <c r="L192" i="31"/>
  <c r="M127" i="31"/>
  <c r="B128" i="31"/>
  <c r="C128" i="31"/>
  <c r="D128" i="31"/>
  <c r="E128" i="31"/>
  <c r="E193" i="31"/>
  <c r="F128" i="31"/>
  <c r="G128" i="31"/>
  <c r="H128" i="31"/>
  <c r="I128" i="31"/>
  <c r="J128" i="31"/>
  <c r="K128" i="31"/>
  <c r="K193" i="31"/>
  <c r="L128" i="31"/>
  <c r="L193" i="31"/>
  <c r="M128" i="31"/>
  <c r="M193" i="31"/>
  <c r="B129" i="31"/>
  <c r="C129" i="31"/>
  <c r="D129" i="31"/>
  <c r="E129" i="31"/>
  <c r="F129" i="31"/>
  <c r="F194" i="31"/>
  <c r="G129" i="31"/>
  <c r="G194" i="31"/>
  <c r="H129" i="31"/>
  <c r="H194" i="31"/>
  <c r="I129" i="31"/>
  <c r="I194" i="31"/>
  <c r="J129" i="31"/>
  <c r="K129" i="31"/>
  <c r="K194" i="31"/>
  <c r="L129" i="31"/>
  <c r="L194" i="31"/>
  <c r="M129" i="31"/>
  <c r="B130" i="31"/>
  <c r="C130" i="31"/>
  <c r="D130" i="31"/>
  <c r="E130" i="31"/>
  <c r="E195" i="31"/>
  <c r="F130" i="31"/>
  <c r="F195" i="31"/>
  <c r="G130" i="31"/>
  <c r="G195" i="31"/>
  <c r="H130" i="31"/>
  <c r="I130" i="31"/>
  <c r="J130" i="31"/>
  <c r="K130" i="31"/>
  <c r="K195" i="31"/>
  <c r="L130" i="31"/>
  <c r="L195" i="31"/>
  <c r="M130" i="31"/>
  <c r="M195" i="31"/>
  <c r="B131" i="31"/>
  <c r="C131" i="31"/>
  <c r="D131" i="31"/>
  <c r="E131" i="31"/>
  <c r="F131" i="31"/>
  <c r="G131" i="31"/>
  <c r="G196" i="31"/>
  <c r="H131" i="31"/>
  <c r="H196" i="31"/>
  <c r="I131" i="31"/>
  <c r="I196" i="31"/>
  <c r="J131" i="31"/>
  <c r="J196" i="31"/>
  <c r="K131" i="31"/>
  <c r="K196" i="31"/>
  <c r="L131" i="31"/>
  <c r="L196" i="31"/>
  <c r="M131" i="31"/>
  <c r="B132" i="31"/>
  <c r="C132" i="31"/>
  <c r="D132" i="31"/>
  <c r="E132" i="31"/>
  <c r="E197" i="31"/>
  <c r="F132" i="31"/>
  <c r="G132" i="31"/>
  <c r="G197" i="31"/>
  <c r="H132" i="31"/>
  <c r="I132" i="31"/>
  <c r="J132" i="31"/>
  <c r="K132" i="31"/>
  <c r="K197" i="31"/>
  <c r="L132" i="31"/>
  <c r="L197" i="31"/>
  <c r="M132" i="31"/>
  <c r="M197" i="31"/>
  <c r="B133" i="31"/>
  <c r="C133" i="31"/>
  <c r="D133" i="31"/>
  <c r="E133" i="31"/>
  <c r="F133" i="31"/>
  <c r="G133" i="31"/>
  <c r="G198" i="31"/>
  <c r="H133" i="31"/>
  <c r="H198" i="31"/>
  <c r="I133" i="31"/>
  <c r="I198" i="31"/>
  <c r="J133" i="31"/>
  <c r="K133" i="31"/>
  <c r="K198" i="31"/>
  <c r="L133" i="31"/>
  <c r="L198" i="31"/>
  <c r="M133" i="31"/>
  <c r="B134" i="31"/>
  <c r="C134" i="31"/>
  <c r="D134" i="31"/>
  <c r="E134" i="31"/>
  <c r="E199" i="31"/>
  <c r="F134" i="31"/>
  <c r="F199" i="31"/>
  <c r="G134" i="31"/>
  <c r="G199" i="31"/>
  <c r="H134" i="31"/>
  <c r="H199" i="31"/>
  <c r="I134" i="31"/>
  <c r="J134" i="31"/>
  <c r="J199" i="31"/>
  <c r="K134" i="31"/>
  <c r="K199" i="31"/>
  <c r="L134" i="31"/>
  <c r="L199" i="31"/>
  <c r="M134" i="31"/>
  <c r="M199" i="31"/>
  <c r="E138" i="31"/>
  <c r="E142" i="31"/>
  <c r="H138" i="31"/>
  <c r="I138" i="31"/>
  <c r="J138" i="31"/>
  <c r="K138" i="31"/>
  <c r="M138" i="31"/>
  <c r="M144" i="31"/>
  <c r="B140" i="31"/>
  <c r="C140" i="31"/>
  <c r="E140" i="31"/>
  <c r="E205" i="31"/>
  <c r="E225" i="8"/>
  <c r="F140" i="31"/>
  <c r="K140" i="31"/>
  <c r="L140" i="31"/>
  <c r="M140" i="31"/>
  <c r="B141" i="31"/>
  <c r="C141" i="31"/>
  <c r="I141" i="31"/>
  <c r="J141" i="31"/>
  <c r="L141" i="31"/>
  <c r="B142" i="31"/>
  <c r="C142" i="31"/>
  <c r="F142" i="31"/>
  <c r="K142" i="31"/>
  <c r="L142" i="31"/>
  <c r="M142" i="31"/>
  <c r="B143" i="31"/>
  <c r="C143" i="31"/>
  <c r="I143" i="31"/>
  <c r="J143" i="31"/>
  <c r="L143" i="31"/>
  <c r="B144" i="31"/>
  <c r="C144" i="31"/>
  <c r="F144" i="31"/>
  <c r="K144" i="31"/>
  <c r="L144" i="31"/>
  <c r="B145" i="31"/>
  <c r="C145" i="31"/>
  <c r="I145" i="31"/>
  <c r="J145" i="31"/>
  <c r="L145" i="31"/>
  <c r="B146" i="31"/>
  <c r="C146" i="31"/>
  <c r="F146" i="31"/>
  <c r="K146" i="31"/>
  <c r="L146" i="31"/>
  <c r="M146" i="31"/>
  <c r="B147" i="31"/>
  <c r="C147" i="31"/>
  <c r="G147" i="31"/>
  <c r="I147" i="31"/>
  <c r="J147" i="31"/>
  <c r="L147" i="31"/>
  <c r="B148" i="31"/>
  <c r="C148" i="31"/>
  <c r="E148" i="31"/>
  <c r="F148" i="31"/>
  <c r="H148" i="31"/>
  <c r="K148" i="31"/>
  <c r="L148" i="31"/>
  <c r="B149" i="31"/>
  <c r="C149" i="31"/>
  <c r="G149" i="31"/>
  <c r="H149" i="31"/>
  <c r="J149" i="31"/>
  <c r="L149" i="31"/>
  <c r="B150" i="31"/>
  <c r="C150" i="31"/>
  <c r="E150" i="31"/>
  <c r="F150" i="31"/>
  <c r="K150" i="31"/>
  <c r="B151" i="31"/>
  <c r="C151" i="31"/>
  <c r="G151" i="31"/>
  <c r="I151" i="31"/>
  <c r="J151" i="31"/>
  <c r="L151" i="31"/>
  <c r="B152" i="31"/>
  <c r="C152" i="31"/>
  <c r="E152" i="31"/>
  <c r="F152" i="31"/>
  <c r="H152" i="31"/>
  <c r="L152" i="31"/>
  <c r="B153" i="31"/>
  <c r="C153" i="31"/>
  <c r="I153" i="31"/>
  <c r="J153" i="31"/>
  <c r="L153" i="31"/>
  <c r="B154" i="31"/>
  <c r="C154" i="31"/>
  <c r="E154" i="31"/>
  <c r="F154" i="31"/>
  <c r="M154" i="31"/>
  <c r="B155" i="31"/>
  <c r="C155" i="31"/>
  <c r="G155" i="31"/>
  <c r="I155" i="31"/>
  <c r="J155" i="31"/>
  <c r="L155" i="31"/>
  <c r="B156" i="31"/>
  <c r="C156" i="31"/>
  <c r="E156" i="31"/>
  <c r="F156" i="31"/>
  <c r="L156" i="31"/>
  <c r="M156" i="31"/>
  <c r="B157" i="31"/>
  <c r="C157" i="31"/>
  <c r="I157" i="31"/>
  <c r="J157" i="31"/>
  <c r="L157" i="31"/>
  <c r="B158" i="31"/>
  <c r="C158" i="31"/>
  <c r="F158" i="31"/>
  <c r="K158" i="31"/>
  <c r="L158" i="31"/>
  <c r="M158" i="31"/>
  <c r="B159" i="31"/>
  <c r="C159" i="31"/>
  <c r="I159" i="31"/>
  <c r="J159" i="31"/>
  <c r="L159" i="31"/>
  <c r="B160" i="31"/>
  <c r="C160" i="31"/>
  <c r="F160" i="31"/>
  <c r="K160" i="31"/>
  <c r="L160" i="31"/>
  <c r="B161" i="31"/>
  <c r="C161" i="31"/>
  <c r="I161" i="31"/>
  <c r="J161" i="31"/>
  <c r="L161" i="31"/>
  <c r="B162" i="31"/>
  <c r="C162" i="31"/>
  <c r="F162" i="31"/>
  <c r="K162" i="31"/>
  <c r="L162" i="31"/>
  <c r="M162" i="31"/>
  <c r="B163" i="31"/>
  <c r="C163" i="31"/>
  <c r="G163" i="31"/>
  <c r="I163" i="31"/>
  <c r="J163" i="31"/>
  <c r="L163" i="31"/>
  <c r="B164" i="31"/>
  <c r="C164" i="31"/>
  <c r="E164" i="31"/>
  <c r="F164" i="31"/>
  <c r="H164" i="31"/>
  <c r="B165" i="31"/>
  <c r="C165" i="31"/>
  <c r="F165" i="31"/>
  <c r="G165" i="31"/>
  <c r="I165" i="31"/>
  <c r="J165" i="31"/>
  <c r="L165" i="31"/>
  <c r="B166" i="31"/>
  <c r="C166" i="31"/>
  <c r="E166" i="31"/>
  <c r="F166" i="31"/>
  <c r="H166" i="31"/>
  <c r="J166" i="31"/>
  <c r="L166" i="31"/>
  <c r="M166" i="31"/>
  <c r="B167" i="31"/>
  <c r="C167" i="31"/>
  <c r="F167" i="31"/>
  <c r="I167" i="31"/>
  <c r="J167" i="31"/>
  <c r="L167" i="31"/>
  <c r="B168" i="31"/>
  <c r="C168" i="31"/>
  <c r="F168" i="31"/>
  <c r="J168" i="31"/>
  <c r="K168" i="31"/>
  <c r="L168" i="31"/>
  <c r="B169" i="31"/>
  <c r="C169" i="31"/>
  <c r="F169" i="31"/>
  <c r="I169" i="31"/>
  <c r="J169" i="31"/>
  <c r="L169" i="31"/>
  <c r="B170" i="31"/>
  <c r="C170" i="31"/>
  <c r="E170" i="31"/>
  <c r="F170" i="31"/>
  <c r="H170" i="31"/>
  <c r="K170" i="31"/>
  <c r="L170" i="31"/>
  <c r="B171" i="31"/>
  <c r="C171" i="31"/>
  <c r="F171" i="31"/>
  <c r="I171" i="31"/>
  <c r="J171" i="31"/>
  <c r="L171" i="31"/>
  <c r="B172" i="31"/>
  <c r="C172" i="31"/>
  <c r="E172" i="31"/>
  <c r="F172" i="31"/>
  <c r="L172" i="31"/>
  <c r="M172" i="31"/>
  <c r="B173" i="31"/>
  <c r="C173" i="31"/>
  <c r="F173" i="31"/>
  <c r="I173" i="31"/>
  <c r="J173" i="31"/>
  <c r="L173" i="31"/>
  <c r="B174" i="31"/>
  <c r="C174" i="31"/>
  <c r="F174" i="31"/>
  <c r="J174" i="31"/>
  <c r="K174" i="31"/>
  <c r="L174" i="31"/>
  <c r="M174" i="31"/>
  <c r="B175" i="31"/>
  <c r="C175" i="31"/>
  <c r="G175" i="31"/>
  <c r="H175" i="31"/>
  <c r="I175" i="31"/>
  <c r="J175" i="31"/>
  <c r="L175" i="31"/>
  <c r="B176" i="31"/>
  <c r="C176" i="31"/>
  <c r="E176" i="31"/>
  <c r="F176" i="31"/>
  <c r="J176" i="31"/>
  <c r="B177" i="31"/>
  <c r="C177" i="31"/>
  <c r="G177" i="31"/>
  <c r="I177" i="31"/>
  <c r="J177" i="31"/>
  <c r="L177" i="31"/>
  <c r="B178" i="31"/>
  <c r="C178" i="31"/>
  <c r="E178" i="31"/>
  <c r="F178" i="31"/>
  <c r="J178" i="31"/>
  <c r="M178" i="31"/>
  <c r="B179" i="31"/>
  <c r="C179" i="31"/>
  <c r="F179" i="31"/>
  <c r="I179" i="31"/>
  <c r="J179" i="31"/>
  <c r="L179" i="31"/>
  <c r="B180" i="31"/>
  <c r="C180" i="31"/>
  <c r="F180" i="31"/>
  <c r="J180" i="31"/>
  <c r="L180" i="31"/>
  <c r="B181" i="31"/>
  <c r="C181" i="31"/>
  <c r="F181" i="31"/>
  <c r="G181" i="31"/>
  <c r="I181" i="31"/>
  <c r="J181" i="31"/>
  <c r="B182" i="31"/>
  <c r="C182" i="31"/>
  <c r="E182" i="31"/>
  <c r="F182" i="31"/>
  <c r="H182" i="31"/>
  <c r="M182" i="31"/>
  <c r="B183" i="31"/>
  <c r="C183" i="31"/>
  <c r="F183" i="31"/>
  <c r="I183" i="31"/>
  <c r="J183" i="31"/>
  <c r="B184" i="31"/>
  <c r="C184" i="31"/>
  <c r="F184" i="31"/>
  <c r="J184" i="31"/>
  <c r="B185" i="31"/>
  <c r="C185" i="31"/>
  <c r="I185" i="31"/>
  <c r="J185" i="31"/>
  <c r="L185" i="31"/>
  <c r="B186" i="31"/>
  <c r="C186" i="31"/>
  <c r="E186" i="31"/>
  <c r="F186" i="31"/>
  <c r="K186" i="31"/>
  <c r="B187" i="31"/>
  <c r="C187" i="31"/>
  <c r="H187" i="31"/>
  <c r="I187" i="31"/>
  <c r="J187" i="31"/>
  <c r="B188" i="31"/>
  <c r="C188" i="31"/>
  <c r="E188" i="31"/>
  <c r="F188" i="31"/>
  <c r="L188" i="31"/>
  <c r="M188" i="31"/>
  <c r="B189" i="31"/>
  <c r="C189" i="31"/>
  <c r="F189" i="31"/>
  <c r="I189" i="31"/>
  <c r="J189" i="31"/>
  <c r="B190" i="31"/>
  <c r="C190" i="31"/>
  <c r="F190" i="31"/>
  <c r="J190" i="31"/>
  <c r="K190" i="31"/>
  <c r="L190" i="31"/>
  <c r="M190" i="31"/>
  <c r="B191" i="31"/>
  <c r="C191" i="31"/>
  <c r="I191" i="31"/>
  <c r="J191" i="31"/>
  <c r="B192" i="31"/>
  <c r="C192" i="31"/>
  <c r="E192" i="31"/>
  <c r="F192" i="31"/>
  <c r="B193" i="31"/>
  <c r="C193" i="31"/>
  <c r="F193" i="31"/>
  <c r="G193" i="31"/>
  <c r="I193" i="31"/>
  <c r="J193" i="31"/>
  <c r="B194" i="31"/>
  <c r="C194" i="31"/>
  <c r="E194" i="31"/>
  <c r="J194" i="31"/>
  <c r="M194" i="31"/>
  <c r="B195" i="31"/>
  <c r="C195" i="31"/>
  <c r="I195" i="31"/>
  <c r="J195" i="31"/>
  <c r="B196" i="31"/>
  <c r="C196" i="31"/>
  <c r="E196" i="31"/>
  <c r="F196" i="31"/>
  <c r="B197" i="31"/>
  <c r="C197" i="31"/>
  <c r="F197" i="31"/>
  <c r="I197" i="31"/>
  <c r="J197" i="31"/>
  <c r="B198" i="31"/>
  <c r="C198" i="31"/>
  <c r="F198" i="31"/>
  <c r="J198" i="31"/>
  <c r="B199" i="31"/>
  <c r="C199" i="31"/>
  <c r="I199" i="31"/>
  <c r="E204" i="31"/>
  <c r="E212" i="8"/>
  <c r="F204" i="31"/>
  <c r="F212" i="8"/>
  <c r="G204" i="31"/>
  <c r="G212" i="8"/>
  <c r="J204" i="31"/>
  <c r="K204" i="31"/>
  <c r="L204" i="31"/>
  <c r="L212" i="8"/>
  <c r="M204" i="31"/>
  <c r="M212" i="8"/>
  <c r="F205" i="31"/>
  <c r="F225" i="8"/>
  <c r="K205" i="31"/>
  <c r="L205" i="31"/>
  <c r="L225" i="8"/>
  <c r="M205" i="31"/>
  <c r="M225" i="8"/>
  <c r="N205" i="31"/>
  <c r="E206" i="31"/>
  <c r="E238" i="8"/>
  <c r="F206" i="31"/>
  <c r="I206" i="31"/>
  <c r="J206" i="31"/>
  <c r="J238" i="8"/>
  <c r="K206" i="31"/>
  <c r="K238" i="8"/>
  <c r="A1" i="30"/>
  <c r="A2" i="30"/>
  <c r="A4" i="30"/>
  <c r="D73" i="30"/>
  <c r="E73" i="30"/>
  <c r="F73" i="30"/>
  <c r="G73" i="30"/>
  <c r="H73" i="30"/>
  <c r="I73" i="30"/>
  <c r="J73" i="30"/>
  <c r="K73" i="30"/>
  <c r="L73" i="30"/>
  <c r="M73" i="30"/>
  <c r="B75" i="30"/>
  <c r="C75" i="30"/>
  <c r="D75" i="30"/>
  <c r="E75" i="30"/>
  <c r="F75" i="30"/>
  <c r="G75" i="30"/>
  <c r="H75" i="30"/>
  <c r="I75" i="30"/>
  <c r="J75" i="30"/>
  <c r="K75" i="30"/>
  <c r="L75" i="30"/>
  <c r="M75" i="30"/>
  <c r="C76" i="30"/>
  <c r="D76" i="30"/>
  <c r="E76" i="30"/>
  <c r="F76" i="30"/>
  <c r="G76" i="30"/>
  <c r="H76" i="30"/>
  <c r="I76" i="30"/>
  <c r="J76" i="30"/>
  <c r="K76" i="30"/>
  <c r="L76" i="30"/>
  <c r="M76" i="30"/>
  <c r="U76" i="30"/>
  <c r="V76" i="30"/>
  <c r="W76" i="30"/>
  <c r="X76" i="30"/>
  <c r="B77" i="30"/>
  <c r="C77" i="30"/>
  <c r="D77" i="30"/>
  <c r="E77" i="30"/>
  <c r="F77" i="30"/>
  <c r="G77" i="30"/>
  <c r="H77" i="30"/>
  <c r="I77" i="30"/>
  <c r="J77" i="30"/>
  <c r="K77" i="30"/>
  <c r="L77" i="30"/>
  <c r="M77" i="30"/>
  <c r="U77" i="30"/>
  <c r="B78" i="30"/>
  <c r="C78" i="30"/>
  <c r="D78" i="30"/>
  <c r="E78" i="30"/>
  <c r="F78" i="30"/>
  <c r="G78" i="30"/>
  <c r="H78" i="30"/>
  <c r="I78" i="30"/>
  <c r="J78" i="30"/>
  <c r="K78" i="30"/>
  <c r="L78" i="30"/>
  <c r="M78" i="30"/>
  <c r="U78" i="30"/>
  <c r="B79" i="30"/>
  <c r="C79" i="30"/>
  <c r="D79" i="30"/>
  <c r="E79" i="30"/>
  <c r="F79" i="30"/>
  <c r="G79" i="30"/>
  <c r="H79" i="30"/>
  <c r="I79" i="30"/>
  <c r="J79" i="30"/>
  <c r="K79" i="30"/>
  <c r="L79" i="30"/>
  <c r="M79" i="30"/>
  <c r="U79" i="30"/>
  <c r="B80" i="30"/>
  <c r="C80" i="30"/>
  <c r="D80" i="30"/>
  <c r="E80" i="30"/>
  <c r="F80" i="30"/>
  <c r="G80" i="30"/>
  <c r="H80" i="30"/>
  <c r="I80" i="30"/>
  <c r="J80" i="30"/>
  <c r="K80" i="30"/>
  <c r="L80" i="30"/>
  <c r="M80" i="30"/>
  <c r="U80" i="30"/>
  <c r="B81" i="30"/>
  <c r="C81" i="30"/>
  <c r="D81" i="30"/>
  <c r="E81" i="30"/>
  <c r="F81" i="30"/>
  <c r="G81" i="30"/>
  <c r="H81" i="30"/>
  <c r="I81" i="30"/>
  <c r="J81" i="30"/>
  <c r="K81" i="30"/>
  <c r="L81" i="30"/>
  <c r="M81" i="30"/>
  <c r="U81" i="30"/>
  <c r="B82" i="30"/>
  <c r="C82" i="30"/>
  <c r="D82" i="30"/>
  <c r="E82" i="30"/>
  <c r="F82" i="30"/>
  <c r="G82" i="30"/>
  <c r="H82" i="30"/>
  <c r="I82" i="30"/>
  <c r="J82" i="30"/>
  <c r="K82" i="30"/>
  <c r="L82" i="30"/>
  <c r="M82" i="30"/>
  <c r="U82" i="30"/>
  <c r="B83" i="30"/>
  <c r="C83" i="30"/>
  <c r="D83" i="30"/>
  <c r="E83" i="30"/>
  <c r="F83" i="30"/>
  <c r="G83" i="30"/>
  <c r="H83" i="30"/>
  <c r="I83" i="30"/>
  <c r="J83" i="30"/>
  <c r="K83" i="30"/>
  <c r="L83" i="30"/>
  <c r="M83" i="30"/>
  <c r="U83" i="30"/>
  <c r="B84" i="30"/>
  <c r="C84" i="30"/>
  <c r="D84" i="30"/>
  <c r="E84" i="30"/>
  <c r="F84" i="30"/>
  <c r="G84" i="30"/>
  <c r="H84" i="30"/>
  <c r="I84" i="30"/>
  <c r="J84" i="30"/>
  <c r="K84" i="30"/>
  <c r="L84" i="30"/>
  <c r="M84" i="30"/>
  <c r="U84" i="30"/>
  <c r="B85" i="30"/>
  <c r="C85" i="30"/>
  <c r="D85" i="30"/>
  <c r="E85" i="30"/>
  <c r="F85" i="30"/>
  <c r="G85" i="30"/>
  <c r="H85" i="30"/>
  <c r="I85" i="30"/>
  <c r="J85" i="30"/>
  <c r="K85" i="30"/>
  <c r="L85" i="30"/>
  <c r="M85" i="30"/>
  <c r="U85" i="30"/>
  <c r="B86" i="30"/>
  <c r="C86" i="30"/>
  <c r="D86" i="30"/>
  <c r="E86" i="30"/>
  <c r="F86" i="30"/>
  <c r="G86" i="30"/>
  <c r="H86" i="30"/>
  <c r="I86" i="30"/>
  <c r="J86" i="30"/>
  <c r="K86" i="30"/>
  <c r="L86" i="30"/>
  <c r="M86" i="30"/>
  <c r="B87" i="30"/>
  <c r="C87" i="30"/>
  <c r="D87" i="30"/>
  <c r="E87" i="30"/>
  <c r="F87" i="30"/>
  <c r="G87" i="30"/>
  <c r="H87" i="30"/>
  <c r="I87" i="30"/>
  <c r="J87" i="30"/>
  <c r="K87" i="30"/>
  <c r="L87" i="30"/>
  <c r="M87" i="30"/>
  <c r="B88" i="30"/>
  <c r="C88" i="30"/>
  <c r="D88" i="30"/>
  <c r="E88" i="30"/>
  <c r="F88" i="30"/>
  <c r="G88" i="30"/>
  <c r="H88" i="30"/>
  <c r="I88" i="30"/>
  <c r="J88" i="30"/>
  <c r="K88" i="30"/>
  <c r="L88" i="30"/>
  <c r="M88" i="30"/>
  <c r="B89" i="30"/>
  <c r="C89" i="30"/>
  <c r="D89" i="30"/>
  <c r="E89" i="30"/>
  <c r="F89" i="30"/>
  <c r="G89" i="30"/>
  <c r="H89" i="30"/>
  <c r="I89" i="30"/>
  <c r="J89" i="30"/>
  <c r="K89" i="30"/>
  <c r="L89" i="30"/>
  <c r="M89" i="30"/>
  <c r="B90" i="30"/>
  <c r="C90" i="30"/>
  <c r="D90" i="30"/>
  <c r="E90" i="30"/>
  <c r="F90" i="30"/>
  <c r="G90" i="30"/>
  <c r="H90" i="30"/>
  <c r="I90" i="30"/>
  <c r="J90" i="30"/>
  <c r="K90" i="30"/>
  <c r="L90" i="30"/>
  <c r="M90" i="30"/>
  <c r="B91" i="30"/>
  <c r="C91" i="30"/>
  <c r="D91" i="30"/>
  <c r="E91" i="30"/>
  <c r="F91" i="30"/>
  <c r="G91" i="30"/>
  <c r="H91" i="30"/>
  <c r="I91" i="30"/>
  <c r="J91" i="30"/>
  <c r="K91" i="30"/>
  <c r="L91" i="30"/>
  <c r="M91" i="30"/>
  <c r="B92" i="30"/>
  <c r="C92" i="30"/>
  <c r="D92" i="30"/>
  <c r="E92" i="30"/>
  <c r="F92" i="30"/>
  <c r="G92" i="30"/>
  <c r="H92" i="30"/>
  <c r="I92" i="30"/>
  <c r="J92" i="30"/>
  <c r="K92" i="30"/>
  <c r="L92" i="30"/>
  <c r="M92" i="30"/>
  <c r="B93" i="30"/>
  <c r="C93" i="30"/>
  <c r="D93" i="30"/>
  <c r="E93" i="30"/>
  <c r="F93" i="30"/>
  <c r="G93" i="30"/>
  <c r="H93" i="30"/>
  <c r="I93" i="30"/>
  <c r="J93" i="30"/>
  <c r="K93" i="30"/>
  <c r="L93" i="30"/>
  <c r="M93" i="30"/>
  <c r="B94" i="30"/>
  <c r="C94" i="30"/>
  <c r="D94" i="30"/>
  <c r="E94" i="30"/>
  <c r="F94" i="30"/>
  <c r="G94" i="30"/>
  <c r="H94" i="30"/>
  <c r="I94" i="30"/>
  <c r="J94" i="30"/>
  <c r="K94" i="30"/>
  <c r="L94" i="30"/>
  <c r="M94" i="30"/>
  <c r="B95" i="30"/>
  <c r="C95" i="30"/>
  <c r="D95" i="30"/>
  <c r="E95" i="30"/>
  <c r="F95" i="30"/>
  <c r="G95" i="30"/>
  <c r="H95" i="30"/>
  <c r="I95" i="30"/>
  <c r="J95" i="30"/>
  <c r="K95" i="30"/>
  <c r="L95" i="30"/>
  <c r="M95" i="30"/>
  <c r="B96" i="30"/>
  <c r="C96" i="30"/>
  <c r="D96" i="30"/>
  <c r="E96" i="30"/>
  <c r="F96" i="30"/>
  <c r="G96" i="30"/>
  <c r="H96" i="30"/>
  <c r="I96" i="30"/>
  <c r="J96" i="30"/>
  <c r="K96" i="30"/>
  <c r="L96" i="30"/>
  <c r="M96" i="30"/>
  <c r="B97" i="30"/>
  <c r="C97" i="30"/>
  <c r="D97" i="30"/>
  <c r="E97" i="30"/>
  <c r="F97" i="30"/>
  <c r="G97" i="30"/>
  <c r="H97" i="30"/>
  <c r="I97" i="30"/>
  <c r="J97" i="30"/>
  <c r="K97" i="30"/>
  <c r="L97" i="30"/>
  <c r="M97" i="30"/>
  <c r="B98" i="30"/>
  <c r="C98" i="30"/>
  <c r="D98" i="30"/>
  <c r="E98" i="30"/>
  <c r="F98" i="30"/>
  <c r="G98" i="30"/>
  <c r="H98" i="30"/>
  <c r="I98" i="30"/>
  <c r="J98" i="30"/>
  <c r="K98" i="30"/>
  <c r="L98" i="30"/>
  <c r="M98" i="30"/>
  <c r="B99" i="30"/>
  <c r="C99" i="30"/>
  <c r="D99" i="30"/>
  <c r="E99" i="30"/>
  <c r="F99" i="30"/>
  <c r="G99" i="30"/>
  <c r="H99" i="30"/>
  <c r="I99" i="30"/>
  <c r="J99" i="30"/>
  <c r="K99" i="30"/>
  <c r="L99" i="30"/>
  <c r="M99" i="30"/>
  <c r="B100" i="30"/>
  <c r="C100" i="30"/>
  <c r="D100" i="30"/>
  <c r="E100" i="30"/>
  <c r="F100" i="30"/>
  <c r="G100" i="30"/>
  <c r="H100" i="30"/>
  <c r="I100" i="30"/>
  <c r="J100" i="30"/>
  <c r="K100" i="30"/>
  <c r="L100" i="30"/>
  <c r="M100" i="30"/>
  <c r="B101" i="30"/>
  <c r="C101" i="30"/>
  <c r="D101" i="30"/>
  <c r="E101" i="30"/>
  <c r="F101" i="30"/>
  <c r="G101" i="30"/>
  <c r="H101" i="30"/>
  <c r="I101" i="30"/>
  <c r="J101" i="30"/>
  <c r="K101" i="30"/>
  <c r="L101" i="30"/>
  <c r="M101" i="30"/>
  <c r="B102" i="30"/>
  <c r="C102" i="30"/>
  <c r="D102" i="30"/>
  <c r="E102" i="30"/>
  <c r="F102" i="30"/>
  <c r="G102" i="30"/>
  <c r="H102" i="30"/>
  <c r="I102" i="30"/>
  <c r="J102" i="30"/>
  <c r="K102" i="30"/>
  <c r="L102" i="30"/>
  <c r="M102" i="30"/>
  <c r="B103" i="30"/>
  <c r="C103" i="30"/>
  <c r="D103" i="30"/>
  <c r="E103" i="30"/>
  <c r="F103" i="30"/>
  <c r="G103" i="30"/>
  <c r="H103" i="30"/>
  <c r="I103" i="30"/>
  <c r="J103" i="30"/>
  <c r="K103" i="30"/>
  <c r="L103" i="30"/>
  <c r="M103" i="30"/>
  <c r="B104" i="30"/>
  <c r="C104" i="30"/>
  <c r="D104" i="30"/>
  <c r="E104" i="30"/>
  <c r="F104" i="30"/>
  <c r="G104" i="30"/>
  <c r="H104" i="30"/>
  <c r="I104" i="30"/>
  <c r="J104" i="30"/>
  <c r="K104" i="30"/>
  <c r="L104" i="30"/>
  <c r="M104" i="30"/>
  <c r="B105" i="30"/>
  <c r="C105" i="30"/>
  <c r="D105" i="30"/>
  <c r="E105" i="30"/>
  <c r="F105" i="30"/>
  <c r="G105" i="30"/>
  <c r="H105" i="30"/>
  <c r="I105" i="30"/>
  <c r="J105" i="30"/>
  <c r="K105" i="30"/>
  <c r="L105" i="30"/>
  <c r="M105" i="30"/>
  <c r="B106" i="30"/>
  <c r="C106" i="30"/>
  <c r="D106" i="30"/>
  <c r="E106" i="30"/>
  <c r="F106" i="30"/>
  <c r="G106" i="30"/>
  <c r="H106" i="30"/>
  <c r="I106" i="30"/>
  <c r="J106" i="30"/>
  <c r="K106" i="30"/>
  <c r="L106" i="30"/>
  <c r="M106" i="30"/>
  <c r="B107" i="30"/>
  <c r="C107" i="30"/>
  <c r="D107" i="30"/>
  <c r="E107" i="30"/>
  <c r="F107" i="30"/>
  <c r="G107" i="30"/>
  <c r="H107" i="30"/>
  <c r="I107" i="30"/>
  <c r="J107" i="30"/>
  <c r="K107" i="30"/>
  <c r="L107" i="30"/>
  <c r="M107" i="30"/>
  <c r="B108" i="30"/>
  <c r="C108" i="30"/>
  <c r="D108" i="30"/>
  <c r="E108" i="30"/>
  <c r="F108" i="30"/>
  <c r="G108" i="30"/>
  <c r="H108" i="30"/>
  <c r="I108" i="30"/>
  <c r="J108" i="30"/>
  <c r="K108" i="30"/>
  <c r="L108" i="30"/>
  <c r="M108" i="30"/>
  <c r="B109" i="30"/>
  <c r="C109" i="30"/>
  <c r="D109" i="30"/>
  <c r="E109" i="30"/>
  <c r="F109" i="30"/>
  <c r="G109" i="30"/>
  <c r="H109" i="30"/>
  <c r="I109" i="30"/>
  <c r="J109" i="30"/>
  <c r="K109" i="30"/>
  <c r="L109" i="30"/>
  <c r="M109" i="30"/>
  <c r="B110" i="30"/>
  <c r="C110" i="30"/>
  <c r="D110" i="30"/>
  <c r="E110" i="30"/>
  <c r="F110" i="30"/>
  <c r="G110" i="30"/>
  <c r="H110" i="30"/>
  <c r="I110" i="30"/>
  <c r="J110" i="30"/>
  <c r="K110" i="30"/>
  <c r="L110" i="30"/>
  <c r="M110" i="30"/>
  <c r="B111" i="30"/>
  <c r="C111" i="30"/>
  <c r="D111" i="30"/>
  <c r="E111" i="30"/>
  <c r="F111" i="30"/>
  <c r="G111" i="30"/>
  <c r="H111" i="30"/>
  <c r="I111" i="30"/>
  <c r="J111" i="30"/>
  <c r="K111" i="30"/>
  <c r="L111" i="30"/>
  <c r="M111" i="30"/>
  <c r="B112" i="30"/>
  <c r="C112" i="30"/>
  <c r="D112" i="30"/>
  <c r="E112" i="30"/>
  <c r="F112" i="30"/>
  <c r="G112" i="30"/>
  <c r="H112" i="30"/>
  <c r="I112" i="30"/>
  <c r="J112" i="30"/>
  <c r="K112" i="30"/>
  <c r="L112" i="30"/>
  <c r="M112" i="30"/>
  <c r="B113" i="30"/>
  <c r="C113" i="30"/>
  <c r="D113" i="30"/>
  <c r="E113" i="30"/>
  <c r="F113" i="30"/>
  <c r="G113" i="30"/>
  <c r="H113" i="30"/>
  <c r="I113" i="30"/>
  <c r="J113" i="30"/>
  <c r="K113" i="30"/>
  <c r="L113" i="30"/>
  <c r="M113" i="30"/>
  <c r="B114" i="30"/>
  <c r="C114" i="30"/>
  <c r="D114" i="30"/>
  <c r="E114" i="30"/>
  <c r="F114" i="30"/>
  <c r="G114" i="30"/>
  <c r="H114" i="30"/>
  <c r="I114" i="30"/>
  <c r="J114" i="30"/>
  <c r="K114" i="30"/>
  <c r="L114" i="30"/>
  <c r="M114" i="30"/>
  <c r="B115" i="30"/>
  <c r="C115" i="30"/>
  <c r="D115" i="30"/>
  <c r="E115" i="30"/>
  <c r="F115" i="30"/>
  <c r="G115" i="30"/>
  <c r="H115" i="30"/>
  <c r="I115" i="30"/>
  <c r="J115" i="30"/>
  <c r="K115" i="30"/>
  <c r="L115" i="30"/>
  <c r="M115" i="30"/>
  <c r="B116" i="30"/>
  <c r="C116" i="30"/>
  <c r="D116" i="30"/>
  <c r="E116" i="30"/>
  <c r="F116" i="30"/>
  <c r="G116" i="30"/>
  <c r="H116" i="30"/>
  <c r="I116" i="30"/>
  <c r="J116" i="30"/>
  <c r="K116" i="30"/>
  <c r="L116" i="30"/>
  <c r="M116" i="30"/>
  <c r="B117" i="30"/>
  <c r="C117" i="30"/>
  <c r="D117" i="30"/>
  <c r="E117" i="30"/>
  <c r="F117" i="30"/>
  <c r="G117" i="30"/>
  <c r="H117" i="30"/>
  <c r="I117" i="30"/>
  <c r="J117" i="30"/>
  <c r="K117" i="30"/>
  <c r="L117" i="30"/>
  <c r="M117" i="30"/>
  <c r="B118" i="30"/>
  <c r="C118" i="30"/>
  <c r="D118" i="30"/>
  <c r="E118" i="30"/>
  <c r="F118" i="30"/>
  <c r="G118" i="30"/>
  <c r="H118" i="30"/>
  <c r="I118" i="30"/>
  <c r="J118" i="30"/>
  <c r="K118" i="30"/>
  <c r="L118" i="30"/>
  <c r="M118" i="30"/>
  <c r="B119" i="30"/>
  <c r="C119" i="30"/>
  <c r="D119" i="30"/>
  <c r="E119" i="30"/>
  <c r="F119" i="30"/>
  <c r="G119" i="30"/>
  <c r="H119" i="30"/>
  <c r="I119" i="30"/>
  <c r="J119" i="30"/>
  <c r="K119" i="30"/>
  <c r="L119" i="30"/>
  <c r="M119" i="30"/>
  <c r="B120" i="30"/>
  <c r="C120" i="30"/>
  <c r="D120" i="30"/>
  <c r="E120" i="30"/>
  <c r="F120" i="30"/>
  <c r="G120" i="30"/>
  <c r="H120" i="30"/>
  <c r="I120" i="30"/>
  <c r="J120" i="30"/>
  <c r="K120" i="30"/>
  <c r="L120" i="30"/>
  <c r="M120" i="30"/>
  <c r="B121" i="30"/>
  <c r="C121" i="30"/>
  <c r="D121" i="30"/>
  <c r="E121" i="30"/>
  <c r="F121" i="30"/>
  <c r="G121" i="30"/>
  <c r="H121" i="30"/>
  <c r="I121" i="30"/>
  <c r="J121" i="30"/>
  <c r="K121" i="30"/>
  <c r="L121" i="30"/>
  <c r="M121" i="30"/>
  <c r="B122" i="30"/>
  <c r="C122" i="30"/>
  <c r="D122" i="30"/>
  <c r="E122" i="30"/>
  <c r="F122" i="30"/>
  <c r="G122" i="30"/>
  <c r="H122" i="30"/>
  <c r="I122" i="30"/>
  <c r="J122" i="30"/>
  <c r="K122" i="30"/>
  <c r="L122" i="30"/>
  <c r="M122" i="30"/>
  <c r="B123" i="30"/>
  <c r="C123" i="30"/>
  <c r="D123" i="30"/>
  <c r="E123" i="30"/>
  <c r="F123" i="30"/>
  <c r="G123" i="30"/>
  <c r="H123" i="30"/>
  <c r="I123" i="30"/>
  <c r="J123" i="30"/>
  <c r="K123" i="30"/>
  <c r="L123" i="30"/>
  <c r="M123" i="30"/>
  <c r="B124" i="30"/>
  <c r="C124" i="30"/>
  <c r="D124" i="30"/>
  <c r="E124" i="30"/>
  <c r="F124" i="30"/>
  <c r="G124" i="30"/>
  <c r="H124" i="30"/>
  <c r="I124" i="30"/>
  <c r="J124" i="30"/>
  <c r="K124" i="30"/>
  <c r="L124" i="30"/>
  <c r="M124" i="30"/>
  <c r="B125" i="30"/>
  <c r="C125" i="30"/>
  <c r="D125" i="30"/>
  <c r="E125" i="30"/>
  <c r="F125" i="30"/>
  <c r="G125" i="30"/>
  <c r="H125" i="30"/>
  <c r="I125" i="30"/>
  <c r="J125" i="30"/>
  <c r="K125" i="30"/>
  <c r="L125" i="30"/>
  <c r="M125" i="30"/>
  <c r="B126" i="30"/>
  <c r="C126" i="30"/>
  <c r="D126" i="30"/>
  <c r="E126" i="30"/>
  <c r="F126" i="30"/>
  <c r="G126" i="30"/>
  <c r="H126" i="30"/>
  <c r="I126" i="30"/>
  <c r="J126" i="30"/>
  <c r="K126" i="30"/>
  <c r="L126" i="30"/>
  <c r="M126" i="30"/>
  <c r="B127" i="30"/>
  <c r="C127" i="30"/>
  <c r="D127" i="30"/>
  <c r="E127" i="30"/>
  <c r="F127" i="30"/>
  <c r="G127" i="30"/>
  <c r="H127" i="30"/>
  <c r="I127" i="30"/>
  <c r="J127" i="30"/>
  <c r="K127" i="30"/>
  <c r="L127" i="30"/>
  <c r="M127" i="30"/>
  <c r="B128" i="30"/>
  <c r="C128" i="30"/>
  <c r="D128" i="30"/>
  <c r="E128" i="30"/>
  <c r="F128" i="30"/>
  <c r="G128" i="30"/>
  <c r="H128" i="30"/>
  <c r="I128" i="30"/>
  <c r="J128" i="30"/>
  <c r="K128" i="30"/>
  <c r="L128" i="30"/>
  <c r="M128" i="30"/>
  <c r="B129" i="30"/>
  <c r="C129" i="30"/>
  <c r="D129" i="30"/>
  <c r="E129" i="30"/>
  <c r="F129" i="30"/>
  <c r="G129" i="30"/>
  <c r="H129" i="30"/>
  <c r="I129" i="30"/>
  <c r="J129" i="30"/>
  <c r="K129" i="30"/>
  <c r="L129" i="30"/>
  <c r="M129" i="30"/>
  <c r="B130" i="30"/>
  <c r="C130" i="30"/>
  <c r="D130" i="30"/>
  <c r="E130" i="30"/>
  <c r="F130" i="30"/>
  <c r="G130" i="30"/>
  <c r="H130" i="30"/>
  <c r="I130" i="30"/>
  <c r="J130" i="30"/>
  <c r="K130" i="30"/>
  <c r="L130" i="30"/>
  <c r="M130" i="30"/>
  <c r="B131" i="30"/>
  <c r="C131" i="30"/>
  <c r="D131" i="30"/>
  <c r="E131" i="30"/>
  <c r="F131" i="30"/>
  <c r="G131" i="30"/>
  <c r="H131" i="30"/>
  <c r="I131" i="30"/>
  <c r="J131" i="30"/>
  <c r="K131" i="30"/>
  <c r="L131" i="30"/>
  <c r="M131" i="30"/>
  <c r="B132" i="30"/>
  <c r="C132" i="30"/>
  <c r="D132" i="30"/>
  <c r="E132" i="30"/>
  <c r="F132" i="30"/>
  <c r="G132" i="30"/>
  <c r="H132" i="30"/>
  <c r="I132" i="30"/>
  <c r="J132" i="30"/>
  <c r="K132" i="30"/>
  <c r="L132" i="30"/>
  <c r="M132" i="30"/>
  <c r="B133" i="30"/>
  <c r="C133" i="30"/>
  <c r="D133" i="30"/>
  <c r="E133" i="30"/>
  <c r="F133" i="30"/>
  <c r="G133" i="30"/>
  <c r="H133" i="30"/>
  <c r="I133" i="30"/>
  <c r="J133" i="30"/>
  <c r="K133" i="30"/>
  <c r="L133" i="30"/>
  <c r="M133" i="30"/>
  <c r="B134" i="30"/>
  <c r="C134" i="30"/>
  <c r="D134" i="30"/>
  <c r="E134" i="30"/>
  <c r="F134" i="30"/>
  <c r="G134" i="30"/>
  <c r="H134" i="30"/>
  <c r="I134" i="30"/>
  <c r="J134" i="30"/>
  <c r="K134" i="30"/>
  <c r="L134" i="30"/>
  <c r="M134" i="30"/>
  <c r="B140" i="30"/>
  <c r="C140" i="30"/>
  <c r="B141" i="30"/>
  <c r="C141" i="30"/>
  <c r="B142" i="30"/>
  <c r="C142" i="30"/>
  <c r="B143" i="30"/>
  <c r="C143" i="30"/>
  <c r="B144" i="30"/>
  <c r="C144" i="30"/>
  <c r="B145" i="30"/>
  <c r="C145" i="30"/>
  <c r="B146" i="30"/>
  <c r="C146" i="30"/>
  <c r="B147" i="30"/>
  <c r="C147" i="30"/>
  <c r="B148" i="30"/>
  <c r="C148" i="30"/>
  <c r="B149" i="30"/>
  <c r="C149" i="30"/>
  <c r="B150" i="30"/>
  <c r="C150" i="30"/>
  <c r="B151" i="30"/>
  <c r="C151" i="30"/>
  <c r="B152" i="30"/>
  <c r="C152" i="30"/>
  <c r="B153" i="30"/>
  <c r="C153" i="30"/>
  <c r="B154" i="30"/>
  <c r="C154" i="30"/>
  <c r="B155" i="30"/>
  <c r="C155" i="30"/>
  <c r="B156" i="30"/>
  <c r="C156" i="30"/>
  <c r="B157" i="30"/>
  <c r="C157" i="30"/>
  <c r="B158" i="30"/>
  <c r="C158" i="30"/>
  <c r="B159" i="30"/>
  <c r="C159" i="30"/>
  <c r="B160" i="30"/>
  <c r="C160" i="30"/>
  <c r="B161" i="30"/>
  <c r="C161" i="30"/>
  <c r="B162" i="30"/>
  <c r="C162" i="30"/>
  <c r="B163" i="30"/>
  <c r="C163" i="30"/>
  <c r="B164" i="30"/>
  <c r="C164" i="30"/>
  <c r="B165" i="30"/>
  <c r="C165" i="30"/>
  <c r="B166" i="30"/>
  <c r="C166" i="30"/>
  <c r="B167" i="30"/>
  <c r="C167" i="30"/>
  <c r="B168" i="30"/>
  <c r="C168" i="30"/>
  <c r="B169" i="30"/>
  <c r="C169" i="30"/>
  <c r="B170" i="30"/>
  <c r="C170" i="30"/>
  <c r="B171" i="30"/>
  <c r="C171" i="30"/>
  <c r="B172" i="30"/>
  <c r="C172" i="30"/>
  <c r="B173" i="30"/>
  <c r="C173" i="30"/>
  <c r="B174" i="30"/>
  <c r="C174" i="30"/>
  <c r="B175" i="30"/>
  <c r="C175" i="30"/>
  <c r="B176" i="30"/>
  <c r="C176" i="30"/>
  <c r="B177" i="30"/>
  <c r="C177" i="30"/>
  <c r="B178" i="30"/>
  <c r="C178" i="30"/>
  <c r="B179" i="30"/>
  <c r="C179" i="30"/>
  <c r="B180" i="30"/>
  <c r="C180" i="30"/>
  <c r="B181" i="30"/>
  <c r="C181" i="30"/>
  <c r="B182" i="30"/>
  <c r="C182" i="30"/>
  <c r="B183" i="30"/>
  <c r="C183" i="30"/>
  <c r="B184" i="30"/>
  <c r="C184" i="30"/>
  <c r="B185" i="30"/>
  <c r="C185" i="30"/>
  <c r="B186" i="30"/>
  <c r="C186" i="30"/>
  <c r="B187" i="30"/>
  <c r="C187" i="30"/>
  <c r="B188" i="30"/>
  <c r="C188" i="30"/>
  <c r="B189" i="30"/>
  <c r="C189" i="30"/>
  <c r="B190" i="30"/>
  <c r="C190" i="30"/>
  <c r="B191" i="30"/>
  <c r="C191" i="30"/>
  <c r="B192" i="30"/>
  <c r="C192" i="30"/>
  <c r="B193" i="30"/>
  <c r="C193" i="30"/>
  <c r="B194" i="30"/>
  <c r="C194" i="30"/>
  <c r="B195" i="30"/>
  <c r="C195" i="30"/>
  <c r="B196" i="30"/>
  <c r="C196" i="30"/>
  <c r="B197" i="30"/>
  <c r="C197" i="30"/>
  <c r="B198" i="30"/>
  <c r="C198" i="30"/>
  <c r="B199" i="30"/>
  <c r="C199" i="30"/>
  <c r="N205" i="30"/>
  <c r="A1" i="13"/>
  <c r="A2" i="13"/>
  <c r="A4" i="13"/>
  <c r="D73" i="13"/>
  <c r="E73" i="13"/>
  <c r="F73" i="13"/>
  <c r="G73" i="13"/>
  <c r="H73" i="13"/>
  <c r="I73" i="13"/>
  <c r="J73" i="13"/>
  <c r="K73" i="13"/>
  <c r="L73" i="13"/>
  <c r="M73" i="13"/>
  <c r="B75" i="13"/>
  <c r="C75" i="13"/>
  <c r="D75" i="13"/>
  <c r="E75" i="13"/>
  <c r="F75" i="13"/>
  <c r="G75" i="13"/>
  <c r="H75" i="13"/>
  <c r="I75" i="13"/>
  <c r="J75" i="13"/>
  <c r="K75" i="13"/>
  <c r="L75" i="13"/>
  <c r="M75" i="13"/>
  <c r="C76" i="13"/>
  <c r="D76" i="13"/>
  <c r="E76" i="13"/>
  <c r="F76" i="13"/>
  <c r="G76" i="13"/>
  <c r="H76" i="13"/>
  <c r="I76" i="13"/>
  <c r="J76" i="13"/>
  <c r="K76" i="13"/>
  <c r="L76" i="13"/>
  <c r="M76" i="13"/>
  <c r="U76" i="13"/>
  <c r="V76" i="13"/>
  <c r="W76" i="13"/>
  <c r="X76" i="13"/>
  <c r="B77" i="13"/>
  <c r="C77" i="13"/>
  <c r="D77" i="13"/>
  <c r="E77" i="13"/>
  <c r="F77" i="13"/>
  <c r="G77" i="13"/>
  <c r="G142" i="13"/>
  <c r="H77" i="13"/>
  <c r="I77" i="13"/>
  <c r="J77" i="13"/>
  <c r="K77" i="13"/>
  <c r="L77" i="13"/>
  <c r="M77" i="13"/>
  <c r="U77" i="13"/>
  <c r="B78" i="13"/>
  <c r="C78" i="13"/>
  <c r="D78" i="13"/>
  <c r="E78" i="13"/>
  <c r="F78" i="13"/>
  <c r="G78" i="13"/>
  <c r="H78" i="13"/>
  <c r="I78" i="13"/>
  <c r="J78" i="13"/>
  <c r="J143" i="13"/>
  <c r="K78" i="13"/>
  <c r="L78" i="13"/>
  <c r="M78" i="13"/>
  <c r="U78" i="13"/>
  <c r="B79" i="13"/>
  <c r="C79" i="13"/>
  <c r="D79" i="13"/>
  <c r="E79" i="13"/>
  <c r="E144" i="13"/>
  <c r="F79" i="13"/>
  <c r="G79" i="13"/>
  <c r="H79" i="13"/>
  <c r="I79" i="13"/>
  <c r="J79" i="13"/>
  <c r="K79" i="13"/>
  <c r="L79" i="13"/>
  <c r="M79" i="13"/>
  <c r="M144" i="13"/>
  <c r="U79" i="13"/>
  <c r="B80" i="13"/>
  <c r="C80" i="13"/>
  <c r="D80" i="13"/>
  <c r="E80" i="13"/>
  <c r="F80" i="13"/>
  <c r="G80" i="13"/>
  <c r="H80" i="13"/>
  <c r="I80" i="13"/>
  <c r="J80" i="13"/>
  <c r="K80" i="13"/>
  <c r="L80" i="13"/>
  <c r="M80" i="13"/>
  <c r="U80" i="13"/>
  <c r="B81" i="13"/>
  <c r="C81" i="13"/>
  <c r="D81" i="13"/>
  <c r="E81" i="13"/>
  <c r="F81" i="13"/>
  <c r="G81" i="13"/>
  <c r="H81" i="13"/>
  <c r="I81" i="13"/>
  <c r="J81" i="13"/>
  <c r="K81" i="13"/>
  <c r="K146" i="13"/>
  <c r="L81" i="13"/>
  <c r="M81" i="13"/>
  <c r="U81" i="13"/>
  <c r="B82" i="13"/>
  <c r="C82" i="13"/>
  <c r="D82" i="13"/>
  <c r="E82" i="13"/>
  <c r="F82" i="13"/>
  <c r="F147" i="13"/>
  <c r="G82" i="13"/>
  <c r="H82" i="13"/>
  <c r="I82" i="13"/>
  <c r="J82" i="13"/>
  <c r="K82" i="13"/>
  <c r="L82" i="13"/>
  <c r="M82" i="13"/>
  <c r="U82" i="13"/>
  <c r="B83" i="13"/>
  <c r="C83" i="13"/>
  <c r="D83" i="13"/>
  <c r="E83" i="13"/>
  <c r="F83" i="13"/>
  <c r="G83" i="13"/>
  <c r="H83" i="13"/>
  <c r="I83" i="13"/>
  <c r="J83" i="13"/>
  <c r="K83" i="13"/>
  <c r="L83" i="13"/>
  <c r="M83" i="13"/>
  <c r="U83" i="13"/>
  <c r="B84" i="13"/>
  <c r="C84" i="13"/>
  <c r="D84" i="13"/>
  <c r="D149" i="13"/>
  <c r="E84" i="13"/>
  <c r="F84" i="13"/>
  <c r="G84" i="13"/>
  <c r="H84" i="13"/>
  <c r="I84" i="13"/>
  <c r="J84" i="13"/>
  <c r="K84" i="13"/>
  <c r="L84" i="13"/>
  <c r="L149" i="13"/>
  <c r="M84" i="13"/>
  <c r="U84" i="13"/>
  <c r="B85" i="13"/>
  <c r="C85" i="13"/>
  <c r="D85" i="13"/>
  <c r="D150" i="13"/>
  <c r="E85" i="13"/>
  <c r="F85" i="13"/>
  <c r="G85" i="13"/>
  <c r="G150" i="13"/>
  <c r="H85" i="13"/>
  <c r="I85" i="13"/>
  <c r="J85" i="13"/>
  <c r="K85" i="13"/>
  <c r="L85" i="13"/>
  <c r="M85" i="13"/>
  <c r="U85" i="13"/>
  <c r="B86" i="13"/>
  <c r="C86" i="13"/>
  <c r="D86" i="13"/>
  <c r="E86" i="13"/>
  <c r="F86" i="13"/>
  <c r="G86" i="13"/>
  <c r="G151" i="13"/>
  <c r="H86" i="13"/>
  <c r="I86" i="13"/>
  <c r="J86" i="13"/>
  <c r="J151" i="13"/>
  <c r="K86" i="13"/>
  <c r="L86" i="13"/>
  <c r="M86" i="13"/>
  <c r="B87" i="13"/>
  <c r="C87" i="13"/>
  <c r="D87" i="13"/>
  <c r="E87" i="13"/>
  <c r="F87" i="13"/>
  <c r="F152" i="13"/>
  <c r="G87" i="13"/>
  <c r="H87" i="13"/>
  <c r="I87" i="13"/>
  <c r="J87" i="13"/>
  <c r="K87" i="13"/>
  <c r="K152" i="13"/>
  <c r="L87" i="13"/>
  <c r="M87" i="13"/>
  <c r="B88" i="13"/>
  <c r="C88" i="13"/>
  <c r="D88" i="13"/>
  <c r="E88" i="13"/>
  <c r="F88" i="13"/>
  <c r="G88" i="13"/>
  <c r="G153" i="13"/>
  <c r="H88" i="13"/>
  <c r="I88" i="13"/>
  <c r="J88" i="13"/>
  <c r="K88" i="13"/>
  <c r="L88" i="13"/>
  <c r="M88" i="13"/>
  <c r="B89" i="13"/>
  <c r="C89" i="13"/>
  <c r="D89" i="13"/>
  <c r="E89" i="13"/>
  <c r="F89" i="13"/>
  <c r="F154" i="13"/>
  <c r="G89" i="13"/>
  <c r="H89" i="13"/>
  <c r="I89" i="13"/>
  <c r="J89" i="13"/>
  <c r="K89" i="13"/>
  <c r="L89" i="13"/>
  <c r="M89" i="13"/>
  <c r="B90" i="13"/>
  <c r="C90" i="13"/>
  <c r="D90" i="13"/>
  <c r="E90" i="13"/>
  <c r="F90" i="13"/>
  <c r="G90" i="13"/>
  <c r="H90" i="13"/>
  <c r="I90" i="13"/>
  <c r="J90" i="13"/>
  <c r="J155" i="13"/>
  <c r="K90" i="13"/>
  <c r="L90" i="13"/>
  <c r="M90" i="13"/>
  <c r="B91" i="13"/>
  <c r="C91" i="13"/>
  <c r="D91" i="13"/>
  <c r="E91" i="13"/>
  <c r="F91" i="13"/>
  <c r="F156" i="13"/>
  <c r="G91" i="13"/>
  <c r="H91" i="13"/>
  <c r="I91" i="13"/>
  <c r="J91" i="13"/>
  <c r="K91" i="13"/>
  <c r="K156" i="13"/>
  <c r="L91" i="13"/>
  <c r="M91" i="13"/>
  <c r="B92" i="13"/>
  <c r="C92" i="13"/>
  <c r="D92" i="13"/>
  <c r="E92" i="13"/>
  <c r="F92" i="13"/>
  <c r="G92" i="13"/>
  <c r="H92" i="13"/>
  <c r="I92" i="13"/>
  <c r="J92" i="13"/>
  <c r="J157" i="13"/>
  <c r="K92" i="13"/>
  <c r="L92" i="13"/>
  <c r="M92" i="13"/>
  <c r="B93" i="13"/>
  <c r="C93" i="13"/>
  <c r="D93" i="13"/>
  <c r="E93" i="13"/>
  <c r="F93" i="13"/>
  <c r="F158" i="13"/>
  <c r="G93" i="13"/>
  <c r="H93" i="13"/>
  <c r="I93" i="13"/>
  <c r="J93" i="13"/>
  <c r="K93" i="13"/>
  <c r="K158" i="13"/>
  <c r="L93" i="13"/>
  <c r="M93" i="13"/>
  <c r="B94" i="13"/>
  <c r="C94" i="13"/>
  <c r="D94" i="13"/>
  <c r="E94" i="13"/>
  <c r="F94" i="13"/>
  <c r="G94" i="13"/>
  <c r="G159" i="13"/>
  <c r="H94" i="13"/>
  <c r="I94" i="13"/>
  <c r="J94" i="13"/>
  <c r="K94" i="13"/>
  <c r="L94" i="13"/>
  <c r="M94" i="13"/>
  <c r="B95" i="13"/>
  <c r="C95" i="13"/>
  <c r="D95" i="13"/>
  <c r="E95" i="13"/>
  <c r="F95" i="13"/>
  <c r="G95" i="13"/>
  <c r="H95" i="13"/>
  <c r="I95" i="13"/>
  <c r="J95" i="13"/>
  <c r="K95" i="13"/>
  <c r="L95" i="13"/>
  <c r="M95" i="13"/>
  <c r="B96" i="13"/>
  <c r="C96" i="13"/>
  <c r="D96" i="13"/>
  <c r="E96" i="13"/>
  <c r="F96" i="13"/>
  <c r="G96" i="13"/>
  <c r="G161" i="13"/>
  <c r="H96" i="13"/>
  <c r="I96" i="13"/>
  <c r="J96" i="13"/>
  <c r="J161" i="13"/>
  <c r="K96" i="13"/>
  <c r="L96" i="13"/>
  <c r="M96" i="13"/>
  <c r="B97" i="13"/>
  <c r="C97" i="13"/>
  <c r="D97" i="13"/>
  <c r="E97" i="13"/>
  <c r="F97" i="13"/>
  <c r="G97" i="13"/>
  <c r="H97" i="13"/>
  <c r="I97" i="13"/>
  <c r="J97" i="13"/>
  <c r="K97" i="13"/>
  <c r="K162" i="13"/>
  <c r="L97" i="13"/>
  <c r="M97" i="13"/>
  <c r="B98" i="13"/>
  <c r="C98" i="13"/>
  <c r="D98" i="13"/>
  <c r="E98" i="13"/>
  <c r="F98" i="13"/>
  <c r="G98" i="13"/>
  <c r="H98" i="13"/>
  <c r="I98" i="13"/>
  <c r="J98" i="13"/>
  <c r="J163" i="13"/>
  <c r="K98" i="13"/>
  <c r="L98" i="13"/>
  <c r="M98" i="13"/>
  <c r="B99" i="13"/>
  <c r="C99" i="13"/>
  <c r="D99" i="13"/>
  <c r="E99" i="13"/>
  <c r="F99" i="13"/>
  <c r="F164" i="13"/>
  <c r="G99" i="13"/>
  <c r="H99" i="13"/>
  <c r="I99" i="13"/>
  <c r="J99" i="13"/>
  <c r="K99" i="13"/>
  <c r="K164" i="13"/>
  <c r="L99" i="13"/>
  <c r="M99" i="13"/>
  <c r="B100" i="13"/>
  <c r="C100" i="13"/>
  <c r="D100" i="13"/>
  <c r="E100" i="13"/>
  <c r="F100" i="13"/>
  <c r="G100" i="13"/>
  <c r="G165" i="13"/>
  <c r="H100" i="13"/>
  <c r="I100" i="13"/>
  <c r="J100" i="13"/>
  <c r="J165" i="13"/>
  <c r="K100" i="13"/>
  <c r="L100" i="13"/>
  <c r="M100" i="13"/>
  <c r="B101" i="13"/>
  <c r="C101" i="13"/>
  <c r="D101" i="13"/>
  <c r="E101" i="13"/>
  <c r="F101" i="13"/>
  <c r="F166" i="13"/>
  <c r="G101" i="13"/>
  <c r="H101" i="13"/>
  <c r="I101" i="13"/>
  <c r="J101" i="13"/>
  <c r="K101" i="13"/>
  <c r="K166" i="13"/>
  <c r="L101" i="13"/>
  <c r="M101" i="13"/>
  <c r="B102" i="13"/>
  <c r="C102" i="13"/>
  <c r="D102" i="13"/>
  <c r="E102" i="13"/>
  <c r="F102" i="13"/>
  <c r="G102" i="13"/>
  <c r="H102" i="13"/>
  <c r="I102" i="13"/>
  <c r="J102" i="13"/>
  <c r="J167" i="13"/>
  <c r="K102" i="13"/>
  <c r="L102" i="13"/>
  <c r="M102" i="13"/>
  <c r="B103" i="13"/>
  <c r="C103" i="13"/>
  <c r="D103" i="13"/>
  <c r="E103" i="13"/>
  <c r="F103" i="13"/>
  <c r="F168" i="13"/>
  <c r="G103" i="13"/>
  <c r="H103" i="13"/>
  <c r="I103" i="13"/>
  <c r="J103" i="13"/>
  <c r="K103" i="13"/>
  <c r="K168" i="13"/>
  <c r="L103" i="13"/>
  <c r="M103" i="13"/>
  <c r="B104" i="13"/>
  <c r="C104" i="13"/>
  <c r="D104" i="13"/>
  <c r="E104" i="13"/>
  <c r="F104" i="13"/>
  <c r="G104" i="13"/>
  <c r="G169" i="13"/>
  <c r="H104" i="13"/>
  <c r="I104" i="13"/>
  <c r="J104" i="13"/>
  <c r="J169" i="13"/>
  <c r="K104" i="13"/>
  <c r="L104" i="13"/>
  <c r="M104" i="13"/>
  <c r="B105" i="13"/>
  <c r="C105" i="13"/>
  <c r="D105" i="13"/>
  <c r="E105" i="13"/>
  <c r="F105" i="13"/>
  <c r="F170" i="13"/>
  <c r="G105" i="13"/>
  <c r="H105" i="13"/>
  <c r="I105" i="13"/>
  <c r="J105" i="13"/>
  <c r="K105" i="13"/>
  <c r="L105" i="13"/>
  <c r="M105" i="13"/>
  <c r="B106" i="13"/>
  <c r="C106" i="13"/>
  <c r="D106" i="13"/>
  <c r="E106" i="13"/>
  <c r="F106" i="13"/>
  <c r="G106" i="13"/>
  <c r="G171" i="13"/>
  <c r="H106" i="13"/>
  <c r="I106" i="13"/>
  <c r="J106" i="13"/>
  <c r="J171" i="13"/>
  <c r="K106" i="13"/>
  <c r="L106" i="13"/>
  <c r="M106" i="13"/>
  <c r="B107" i="13"/>
  <c r="C107" i="13"/>
  <c r="D107" i="13"/>
  <c r="E107" i="13"/>
  <c r="F107" i="13"/>
  <c r="F172" i="13"/>
  <c r="G107" i="13"/>
  <c r="H107" i="13"/>
  <c r="I107" i="13"/>
  <c r="J107" i="13"/>
  <c r="K107" i="13"/>
  <c r="K172" i="13"/>
  <c r="L107" i="13"/>
  <c r="M107" i="13"/>
  <c r="B108" i="13"/>
  <c r="C108" i="13"/>
  <c r="D108" i="13"/>
  <c r="E108" i="13"/>
  <c r="F108" i="13"/>
  <c r="G108" i="13"/>
  <c r="G173" i="13"/>
  <c r="H108" i="13"/>
  <c r="I108" i="13"/>
  <c r="J108" i="13"/>
  <c r="J173" i="13"/>
  <c r="K108" i="13"/>
  <c r="L108" i="13"/>
  <c r="M108" i="13"/>
  <c r="B109" i="13"/>
  <c r="C109" i="13"/>
  <c r="D109" i="13"/>
  <c r="E109" i="13"/>
  <c r="F109" i="13"/>
  <c r="F174" i="13"/>
  <c r="G109" i="13"/>
  <c r="H109" i="13"/>
  <c r="I109" i="13"/>
  <c r="J109" i="13"/>
  <c r="K109" i="13"/>
  <c r="K174" i="13"/>
  <c r="L109" i="13"/>
  <c r="M109" i="13"/>
  <c r="B110" i="13"/>
  <c r="C110" i="13"/>
  <c r="D110" i="13"/>
  <c r="E110" i="13"/>
  <c r="F110" i="13"/>
  <c r="G110" i="13"/>
  <c r="G175" i="13"/>
  <c r="H110" i="13"/>
  <c r="I110" i="13"/>
  <c r="J110" i="13"/>
  <c r="J175" i="13"/>
  <c r="K110" i="13"/>
  <c r="L110" i="13"/>
  <c r="M110" i="13"/>
  <c r="B111" i="13"/>
  <c r="C111" i="13"/>
  <c r="D111" i="13"/>
  <c r="E111" i="13"/>
  <c r="F111" i="13"/>
  <c r="G111" i="13"/>
  <c r="H111" i="13"/>
  <c r="I111" i="13"/>
  <c r="J111" i="13"/>
  <c r="K111" i="13"/>
  <c r="L111" i="13"/>
  <c r="M111" i="13"/>
  <c r="B112" i="13"/>
  <c r="C112" i="13"/>
  <c r="D112" i="13"/>
  <c r="E112" i="13"/>
  <c r="F112" i="13"/>
  <c r="G112" i="13"/>
  <c r="G177" i="13"/>
  <c r="H112" i="13"/>
  <c r="I112" i="13"/>
  <c r="J112" i="13"/>
  <c r="J177" i="13"/>
  <c r="K112" i="13"/>
  <c r="L112" i="13"/>
  <c r="M112" i="13"/>
  <c r="B113" i="13"/>
  <c r="C113" i="13"/>
  <c r="D113" i="13"/>
  <c r="E113" i="13"/>
  <c r="F113" i="13"/>
  <c r="F178" i="13"/>
  <c r="G113" i="13"/>
  <c r="H113" i="13"/>
  <c r="I113" i="13"/>
  <c r="J113" i="13"/>
  <c r="K113" i="13"/>
  <c r="L113" i="13"/>
  <c r="M113" i="13"/>
  <c r="B114" i="13"/>
  <c r="C114" i="13"/>
  <c r="D114" i="13"/>
  <c r="E114" i="13"/>
  <c r="F114" i="13"/>
  <c r="G114" i="13"/>
  <c r="H114" i="13"/>
  <c r="I114" i="13"/>
  <c r="J114" i="13"/>
  <c r="J179" i="13"/>
  <c r="K114" i="13"/>
  <c r="L114" i="13"/>
  <c r="M114" i="13"/>
  <c r="B115" i="13"/>
  <c r="C115" i="13"/>
  <c r="D115" i="13"/>
  <c r="E115" i="13"/>
  <c r="F115" i="13"/>
  <c r="F180" i="13"/>
  <c r="G115" i="13"/>
  <c r="H115" i="13"/>
  <c r="I115" i="13"/>
  <c r="J115" i="13"/>
  <c r="K115" i="13"/>
  <c r="K180" i="13"/>
  <c r="L115" i="13"/>
  <c r="M115" i="13"/>
  <c r="B116" i="13"/>
  <c r="C116" i="13"/>
  <c r="D116" i="13"/>
  <c r="E116" i="13"/>
  <c r="F116" i="13"/>
  <c r="G116" i="13"/>
  <c r="H116" i="13"/>
  <c r="I116" i="13"/>
  <c r="J116" i="13"/>
  <c r="K116" i="13"/>
  <c r="L116" i="13"/>
  <c r="M116" i="13"/>
  <c r="B117" i="13"/>
  <c r="C117" i="13"/>
  <c r="D117" i="13"/>
  <c r="E117" i="13"/>
  <c r="F117" i="13"/>
  <c r="F182" i="13"/>
  <c r="G117" i="13"/>
  <c r="H117" i="13"/>
  <c r="I117" i="13"/>
  <c r="J117" i="13"/>
  <c r="K117" i="13"/>
  <c r="K182" i="13"/>
  <c r="L117" i="13"/>
  <c r="M117" i="13"/>
  <c r="B118" i="13"/>
  <c r="C118" i="13"/>
  <c r="D118" i="13"/>
  <c r="E118" i="13"/>
  <c r="F118" i="13"/>
  <c r="G118" i="13"/>
  <c r="G183" i="13"/>
  <c r="H118" i="13"/>
  <c r="I118" i="13"/>
  <c r="J118" i="13"/>
  <c r="J183" i="13"/>
  <c r="K118" i="13"/>
  <c r="L118" i="13"/>
  <c r="M118" i="13"/>
  <c r="B119" i="13"/>
  <c r="C119" i="13"/>
  <c r="D119" i="13"/>
  <c r="E119" i="13"/>
  <c r="F119" i="13"/>
  <c r="G119" i="13"/>
  <c r="H119" i="13"/>
  <c r="I119" i="13"/>
  <c r="J119" i="13"/>
  <c r="K119" i="13"/>
  <c r="L119" i="13"/>
  <c r="M119" i="13"/>
  <c r="B120" i="13"/>
  <c r="C120" i="13"/>
  <c r="D120" i="13"/>
  <c r="E120" i="13"/>
  <c r="F120" i="13"/>
  <c r="G120" i="13"/>
  <c r="G185" i="13"/>
  <c r="H120" i="13"/>
  <c r="I120" i="13"/>
  <c r="J120" i="13"/>
  <c r="K120" i="13"/>
  <c r="L120" i="13"/>
  <c r="M120" i="13"/>
  <c r="B121" i="13"/>
  <c r="C121" i="13"/>
  <c r="D121" i="13"/>
  <c r="E121" i="13"/>
  <c r="F121" i="13"/>
  <c r="G121" i="13"/>
  <c r="H121" i="13"/>
  <c r="I121" i="13"/>
  <c r="J121" i="13"/>
  <c r="K121" i="13"/>
  <c r="K186" i="13"/>
  <c r="L121" i="13"/>
  <c r="M121" i="13"/>
  <c r="B122" i="13"/>
  <c r="C122" i="13"/>
  <c r="D122" i="13"/>
  <c r="E122" i="13"/>
  <c r="F122" i="13"/>
  <c r="G122" i="13"/>
  <c r="G187" i="13"/>
  <c r="H122" i="13"/>
  <c r="I122" i="13"/>
  <c r="J122" i="13"/>
  <c r="J187" i="13"/>
  <c r="K122" i="13"/>
  <c r="L122" i="13"/>
  <c r="M122" i="13"/>
  <c r="B123" i="13"/>
  <c r="C123" i="13"/>
  <c r="D123" i="13"/>
  <c r="E123" i="13"/>
  <c r="F123" i="13"/>
  <c r="F188" i="13"/>
  <c r="G123" i="13"/>
  <c r="H123" i="13"/>
  <c r="I123" i="13"/>
  <c r="J123" i="13"/>
  <c r="K123" i="13"/>
  <c r="K188" i="13"/>
  <c r="L123" i="13"/>
  <c r="M123" i="13"/>
  <c r="B124" i="13"/>
  <c r="C124" i="13"/>
  <c r="D124" i="13"/>
  <c r="E124" i="13"/>
  <c r="F124" i="13"/>
  <c r="G124" i="13"/>
  <c r="G189" i="13"/>
  <c r="H124" i="13"/>
  <c r="I124" i="13"/>
  <c r="J124" i="13"/>
  <c r="J189" i="13"/>
  <c r="K124" i="13"/>
  <c r="L124" i="13"/>
  <c r="M124" i="13"/>
  <c r="B125" i="13"/>
  <c r="C125" i="13"/>
  <c r="D125" i="13"/>
  <c r="E125" i="13"/>
  <c r="F125" i="13"/>
  <c r="F190" i="13"/>
  <c r="G125" i="13"/>
  <c r="H125" i="13"/>
  <c r="I125" i="13"/>
  <c r="J125" i="13"/>
  <c r="K125" i="13"/>
  <c r="K190" i="13"/>
  <c r="L125" i="13"/>
  <c r="M125" i="13"/>
  <c r="B126" i="13"/>
  <c r="C126" i="13"/>
  <c r="D126" i="13"/>
  <c r="E126" i="13"/>
  <c r="F126" i="13"/>
  <c r="G126" i="13"/>
  <c r="H126" i="13"/>
  <c r="I126" i="13"/>
  <c r="J126" i="13"/>
  <c r="K126" i="13"/>
  <c r="L126" i="13"/>
  <c r="M126" i="13"/>
  <c r="B127" i="13"/>
  <c r="C127" i="13"/>
  <c r="D127" i="13"/>
  <c r="E127" i="13"/>
  <c r="F127" i="13"/>
  <c r="F192" i="13"/>
  <c r="G127" i="13"/>
  <c r="H127" i="13"/>
  <c r="I127" i="13"/>
  <c r="J127" i="13"/>
  <c r="K127" i="13"/>
  <c r="L127" i="13"/>
  <c r="M127" i="13"/>
  <c r="B128" i="13"/>
  <c r="C128" i="13"/>
  <c r="D128" i="13"/>
  <c r="E128" i="13"/>
  <c r="F128" i="13"/>
  <c r="G128" i="13"/>
  <c r="G193" i="13"/>
  <c r="H128" i="13"/>
  <c r="I128" i="13"/>
  <c r="J128" i="13"/>
  <c r="K128" i="13"/>
  <c r="L128" i="13"/>
  <c r="M128" i="13"/>
  <c r="B129" i="13"/>
  <c r="C129" i="13"/>
  <c r="D129" i="13"/>
  <c r="E129" i="13"/>
  <c r="F129" i="13"/>
  <c r="F194" i="13"/>
  <c r="G129" i="13"/>
  <c r="H129" i="13"/>
  <c r="I129" i="13"/>
  <c r="J129" i="13"/>
  <c r="K129" i="13"/>
  <c r="K194" i="13"/>
  <c r="L129" i="13"/>
  <c r="M129" i="13"/>
  <c r="B130" i="13"/>
  <c r="C130" i="13"/>
  <c r="D130" i="13"/>
  <c r="E130" i="13"/>
  <c r="F130" i="13"/>
  <c r="G130" i="13"/>
  <c r="H130" i="13"/>
  <c r="I130" i="13"/>
  <c r="J130" i="13"/>
  <c r="J195" i="13"/>
  <c r="K130" i="13"/>
  <c r="L130" i="13"/>
  <c r="M130" i="13"/>
  <c r="B131" i="13"/>
  <c r="C131" i="13"/>
  <c r="D131" i="13"/>
  <c r="E131" i="13"/>
  <c r="F131" i="13"/>
  <c r="F196" i="13"/>
  <c r="G131" i="13"/>
  <c r="H131" i="13"/>
  <c r="I131" i="13"/>
  <c r="J131" i="13"/>
  <c r="K131" i="13"/>
  <c r="K196" i="13"/>
  <c r="L131" i="13"/>
  <c r="M131" i="13"/>
  <c r="B132" i="13"/>
  <c r="C132" i="13"/>
  <c r="D132" i="13"/>
  <c r="E132" i="13"/>
  <c r="F132" i="13"/>
  <c r="G132" i="13"/>
  <c r="G197" i="13"/>
  <c r="H132" i="13"/>
  <c r="I132" i="13"/>
  <c r="J132" i="13"/>
  <c r="J197" i="13"/>
  <c r="K132" i="13"/>
  <c r="L132" i="13"/>
  <c r="M132" i="13"/>
  <c r="B133" i="13"/>
  <c r="C133" i="13"/>
  <c r="D133" i="13"/>
  <c r="E133" i="13"/>
  <c r="F133" i="13"/>
  <c r="F198" i="13"/>
  <c r="G133" i="13"/>
  <c r="H133" i="13"/>
  <c r="I133" i="13"/>
  <c r="J133" i="13"/>
  <c r="K133" i="13"/>
  <c r="L133" i="13"/>
  <c r="M133" i="13"/>
  <c r="B134" i="13"/>
  <c r="C134" i="13"/>
  <c r="D134" i="13"/>
  <c r="E134" i="13"/>
  <c r="F134" i="13"/>
  <c r="G134" i="13"/>
  <c r="G199" i="13"/>
  <c r="H134" i="13"/>
  <c r="I134" i="13"/>
  <c r="J134" i="13"/>
  <c r="K134" i="13"/>
  <c r="L134" i="13"/>
  <c r="M134" i="13"/>
  <c r="B140" i="13"/>
  <c r="C140" i="13"/>
  <c r="B141" i="13"/>
  <c r="C141" i="13"/>
  <c r="B142" i="13"/>
  <c r="C142" i="13"/>
  <c r="B143" i="13"/>
  <c r="C143" i="13"/>
  <c r="B144" i="13"/>
  <c r="C144" i="13"/>
  <c r="B145" i="13"/>
  <c r="C145" i="13"/>
  <c r="B146" i="13"/>
  <c r="C146" i="13"/>
  <c r="B147" i="13"/>
  <c r="C147" i="13"/>
  <c r="B148" i="13"/>
  <c r="C148" i="13"/>
  <c r="B149" i="13"/>
  <c r="C149" i="13"/>
  <c r="B150" i="13"/>
  <c r="C150" i="13"/>
  <c r="B151" i="13"/>
  <c r="C151" i="13"/>
  <c r="B152" i="13"/>
  <c r="C152" i="13"/>
  <c r="B153" i="13"/>
  <c r="C153" i="13"/>
  <c r="B154" i="13"/>
  <c r="C154" i="13"/>
  <c r="B155" i="13"/>
  <c r="C155" i="13"/>
  <c r="B156" i="13"/>
  <c r="C156" i="13"/>
  <c r="B157" i="13"/>
  <c r="C157" i="13"/>
  <c r="B158" i="13"/>
  <c r="C158" i="13"/>
  <c r="B159" i="13"/>
  <c r="C159" i="13"/>
  <c r="B160" i="13"/>
  <c r="C160" i="13"/>
  <c r="B161" i="13"/>
  <c r="C161" i="13"/>
  <c r="B162" i="13"/>
  <c r="C162" i="13"/>
  <c r="B163" i="13"/>
  <c r="C163" i="13"/>
  <c r="B164" i="13"/>
  <c r="C164" i="13"/>
  <c r="B165" i="13"/>
  <c r="C165" i="13"/>
  <c r="B166" i="13"/>
  <c r="C166" i="13"/>
  <c r="B167" i="13"/>
  <c r="C167" i="13"/>
  <c r="B168" i="13"/>
  <c r="C168" i="13"/>
  <c r="B169" i="13"/>
  <c r="C169" i="13"/>
  <c r="B170" i="13"/>
  <c r="C170" i="13"/>
  <c r="B171" i="13"/>
  <c r="C171" i="13"/>
  <c r="B172" i="13"/>
  <c r="C172" i="13"/>
  <c r="B173" i="13"/>
  <c r="C173" i="13"/>
  <c r="B174" i="13"/>
  <c r="C174" i="13"/>
  <c r="B175" i="13"/>
  <c r="C175" i="13"/>
  <c r="B176" i="13"/>
  <c r="C176" i="13"/>
  <c r="B177" i="13"/>
  <c r="C177" i="13"/>
  <c r="B178" i="13"/>
  <c r="C178" i="13"/>
  <c r="B179" i="13"/>
  <c r="C179" i="13"/>
  <c r="B180" i="13"/>
  <c r="C180" i="13"/>
  <c r="B181" i="13"/>
  <c r="C181" i="13"/>
  <c r="B182" i="13"/>
  <c r="C182" i="13"/>
  <c r="B183" i="13"/>
  <c r="C183" i="13"/>
  <c r="B184" i="13"/>
  <c r="C184" i="13"/>
  <c r="B185" i="13"/>
  <c r="C185" i="13"/>
  <c r="B186" i="13"/>
  <c r="C186" i="13"/>
  <c r="B187" i="13"/>
  <c r="C187" i="13"/>
  <c r="B188" i="13"/>
  <c r="C188" i="13"/>
  <c r="B189" i="13"/>
  <c r="C189" i="13"/>
  <c r="B190" i="13"/>
  <c r="C190" i="13"/>
  <c r="B191" i="13"/>
  <c r="C191" i="13"/>
  <c r="B192" i="13"/>
  <c r="C192" i="13"/>
  <c r="B193" i="13"/>
  <c r="C193" i="13"/>
  <c r="B194" i="13"/>
  <c r="C194" i="13"/>
  <c r="B195" i="13"/>
  <c r="C195" i="13"/>
  <c r="B196" i="13"/>
  <c r="C196" i="13"/>
  <c r="B197" i="13"/>
  <c r="C197" i="13"/>
  <c r="B198" i="13"/>
  <c r="C198" i="13"/>
  <c r="B199" i="13"/>
  <c r="C199" i="13"/>
  <c r="N205" i="13"/>
  <c r="A1" i="8"/>
  <c r="D73" i="8"/>
  <c r="E73" i="8"/>
  <c r="F73" i="8"/>
  <c r="G73" i="8"/>
  <c r="H73" i="8"/>
  <c r="I73" i="8"/>
  <c r="J73" i="8"/>
  <c r="K73" i="8"/>
  <c r="L73" i="8"/>
  <c r="M73" i="8"/>
  <c r="B75" i="8"/>
  <c r="C75" i="8"/>
  <c r="D75" i="8"/>
  <c r="B76" i="8"/>
  <c r="C76" i="8"/>
  <c r="U76" i="8"/>
  <c r="V76" i="8"/>
  <c r="W76" i="8"/>
  <c r="X76" i="8"/>
  <c r="B77" i="8"/>
  <c r="C77" i="8"/>
  <c r="U77" i="8"/>
  <c r="B78" i="8"/>
  <c r="C78" i="8"/>
  <c r="U78" i="8"/>
  <c r="B79" i="8"/>
  <c r="C79" i="8"/>
  <c r="U79" i="8"/>
  <c r="B80" i="8"/>
  <c r="C80" i="8"/>
  <c r="U80" i="8"/>
  <c r="B81" i="8"/>
  <c r="C81" i="8"/>
  <c r="U81" i="8"/>
  <c r="B82" i="8"/>
  <c r="C82" i="8"/>
  <c r="U82" i="8"/>
  <c r="B83" i="8"/>
  <c r="C83" i="8"/>
  <c r="U83" i="8"/>
  <c r="B84" i="8"/>
  <c r="C84" i="8"/>
  <c r="U84" i="8"/>
  <c r="B85" i="8"/>
  <c r="C85" i="8"/>
  <c r="U85" i="8"/>
  <c r="B86" i="8"/>
  <c r="C86" i="8"/>
  <c r="B87" i="8"/>
  <c r="C87" i="8"/>
  <c r="B88" i="8"/>
  <c r="C88" i="8"/>
  <c r="B89" i="8"/>
  <c r="C89" i="8"/>
  <c r="B90" i="8"/>
  <c r="C90" i="8"/>
  <c r="B91" i="8"/>
  <c r="C91" i="8"/>
  <c r="B92" i="8"/>
  <c r="C92" i="8"/>
  <c r="B93" i="8"/>
  <c r="C93" i="8"/>
  <c r="B94" i="8"/>
  <c r="C94" i="8"/>
  <c r="B95" i="8"/>
  <c r="C95" i="8"/>
  <c r="B96" i="8"/>
  <c r="C96" i="8"/>
  <c r="B97" i="8"/>
  <c r="C97" i="8"/>
  <c r="B98" i="8"/>
  <c r="C98" i="8"/>
  <c r="B99" i="8"/>
  <c r="C99" i="8"/>
  <c r="B100" i="8"/>
  <c r="C100" i="8"/>
  <c r="B101" i="8"/>
  <c r="C101" i="8"/>
  <c r="B102" i="8"/>
  <c r="C102" i="8"/>
  <c r="B103" i="8"/>
  <c r="C103" i="8"/>
  <c r="B104" i="8"/>
  <c r="C104" i="8"/>
  <c r="B105" i="8"/>
  <c r="C105" i="8"/>
  <c r="B106" i="8"/>
  <c r="C106" i="8"/>
  <c r="B107" i="8"/>
  <c r="C107" i="8"/>
  <c r="B108" i="8"/>
  <c r="C108" i="8"/>
  <c r="B109" i="8"/>
  <c r="C109" i="8"/>
  <c r="B110" i="8"/>
  <c r="C110" i="8"/>
  <c r="B111" i="8"/>
  <c r="C111" i="8"/>
  <c r="B112" i="8"/>
  <c r="C112" i="8"/>
  <c r="B113" i="8"/>
  <c r="C113" i="8"/>
  <c r="B114" i="8"/>
  <c r="C114" i="8"/>
  <c r="B115" i="8"/>
  <c r="C115" i="8"/>
  <c r="B116" i="8"/>
  <c r="C116" i="8"/>
  <c r="B117" i="8"/>
  <c r="C117" i="8"/>
  <c r="B118" i="8"/>
  <c r="C118" i="8"/>
  <c r="B119" i="8"/>
  <c r="C119" i="8"/>
  <c r="B120" i="8"/>
  <c r="C120" i="8"/>
  <c r="B121" i="8"/>
  <c r="C121" i="8"/>
  <c r="B122" i="8"/>
  <c r="C122" i="8"/>
  <c r="B123" i="8"/>
  <c r="C123" i="8"/>
  <c r="B124" i="8"/>
  <c r="C124" i="8"/>
  <c r="B125" i="8"/>
  <c r="C125" i="8"/>
  <c r="B126" i="8"/>
  <c r="C126" i="8"/>
  <c r="B127" i="8"/>
  <c r="C127" i="8"/>
  <c r="B128" i="8"/>
  <c r="C128" i="8"/>
  <c r="B129" i="8"/>
  <c r="C129" i="8"/>
  <c r="B130" i="8"/>
  <c r="C130" i="8"/>
  <c r="B131" i="8"/>
  <c r="C131" i="8"/>
  <c r="B132" i="8"/>
  <c r="C132" i="8"/>
  <c r="B133" i="8"/>
  <c r="C133" i="8"/>
  <c r="B134" i="8"/>
  <c r="C134" i="8"/>
  <c r="B140" i="8"/>
  <c r="C140" i="8"/>
  <c r="B141" i="8"/>
  <c r="C141" i="8"/>
  <c r="B142" i="8"/>
  <c r="C142" i="8"/>
  <c r="B143" i="8"/>
  <c r="C143" i="8"/>
  <c r="B144" i="8"/>
  <c r="C144" i="8"/>
  <c r="B145" i="8"/>
  <c r="C145" i="8"/>
  <c r="B146" i="8"/>
  <c r="C146" i="8"/>
  <c r="B147" i="8"/>
  <c r="C147" i="8"/>
  <c r="B148" i="8"/>
  <c r="C148" i="8"/>
  <c r="B149" i="8"/>
  <c r="C149" i="8"/>
  <c r="B150" i="8"/>
  <c r="C150" i="8"/>
  <c r="B151" i="8"/>
  <c r="C151" i="8"/>
  <c r="B152" i="8"/>
  <c r="C152" i="8"/>
  <c r="B153" i="8"/>
  <c r="C153" i="8"/>
  <c r="B154" i="8"/>
  <c r="C154" i="8"/>
  <c r="B155" i="8"/>
  <c r="C155" i="8"/>
  <c r="B156" i="8"/>
  <c r="C156" i="8"/>
  <c r="B157" i="8"/>
  <c r="C157" i="8"/>
  <c r="B158" i="8"/>
  <c r="C158" i="8"/>
  <c r="B159" i="8"/>
  <c r="C159" i="8"/>
  <c r="B160" i="8"/>
  <c r="C160" i="8"/>
  <c r="B161" i="8"/>
  <c r="C161" i="8"/>
  <c r="B162" i="8"/>
  <c r="C162" i="8"/>
  <c r="B163" i="8"/>
  <c r="C163" i="8"/>
  <c r="B164" i="8"/>
  <c r="C164" i="8"/>
  <c r="B165" i="8"/>
  <c r="C165" i="8"/>
  <c r="B166" i="8"/>
  <c r="C166" i="8"/>
  <c r="B167" i="8"/>
  <c r="C167" i="8"/>
  <c r="B168" i="8"/>
  <c r="C168" i="8"/>
  <c r="B169" i="8"/>
  <c r="C169" i="8"/>
  <c r="B170" i="8"/>
  <c r="C170" i="8"/>
  <c r="B171" i="8"/>
  <c r="C171" i="8"/>
  <c r="B172" i="8"/>
  <c r="C172" i="8"/>
  <c r="B173" i="8"/>
  <c r="C173" i="8"/>
  <c r="B174" i="8"/>
  <c r="C174" i="8"/>
  <c r="B175" i="8"/>
  <c r="C175" i="8"/>
  <c r="B176" i="8"/>
  <c r="C176" i="8"/>
  <c r="B177" i="8"/>
  <c r="C177" i="8"/>
  <c r="B178" i="8"/>
  <c r="C178" i="8"/>
  <c r="B179" i="8"/>
  <c r="C179" i="8"/>
  <c r="B180" i="8"/>
  <c r="C180" i="8"/>
  <c r="B181" i="8"/>
  <c r="C181" i="8"/>
  <c r="B182" i="8"/>
  <c r="C182" i="8"/>
  <c r="B183" i="8"/>
  <c r="C183" i="8"/>
  <c r="B184" i="8"/>
  <c r="C184" i="8"/>
  <c r="B185" i="8"/>
  <c r="C185" i="8"/>
  <c r="B186" i="8"/>
  <c r="C186" i="8"/>
  <c r="B187" i="8"/>
  <c r="C187" i="8"/>
  <c r="B188" i="8"/>
  <c r="C188" i="8"/>
  <c r="B189" i="8"/>
  <c r="C189" i="8"/>
  <c r="B190" i="8"/>
  <c r="C190" i="8"/>
  <c r="B191" i="8"/>
  <c r="C191" i="8"/>
  <c r="B192" i="8"/>
  <c r="C192" i="8"/>
  <c r="B193" i="8"/>
  <c r="C193" i="8"/>
  <c r="B194" i="8"/>
  <c r="C194" i="8"/>
  <c r="B195" i="8"/>
  <c r="C195" i="8"/>
  <c r="B196" i="8"/>
  <c r="C196" i="8"/>
  <c r="B197" i="8"/>
  <c r="C197" i="8"/>
  <c r="B198" i="8"/>
  <c r="C198" i="8"/>
  <c r="B199" i="8"/>
  <c r="C199" i="8"/>
  <c r="J212" i="8"/>
  <c r="K212" i="8"/>
  <c r="D215" i="8"/>
  <c r="E215" i="8"/>
  <c r="I215" i="8"/>
  <c r="M215" i="8"/>
  <c r="F218" i="8"/>
  <c r="H218" i="8"/>
  <c r="I218" i="8"/>
  <c r="J218" i="8"/>
  <c r="M218" i="8"/>
  <c r="G219" i="8"/>
  <c r="K225" i="8"/>
  <c r="J231" i="8"/>
  <c r="M231" i="8"/>
  <c r="J232" i="8"/>
  <c r="F238" i="8"/>
  <c r="I238" i="8"/>
  <c r="L238" i="8"/>
  <c r="I244" i="8"/>
  <c r="N249" i="8"/>
  <c r="O249" i="8"/>
  <c r="P249" i="8"/>
  <c r="Q249" i="8"/>
  <c r="R249" i="8"/>
  <c r="S249" i="8"/>
  <c r="T249" i="8"/>
  <c r="U249" i="8"/>
  <c r="V249" i="8"/>
  <c r="W249" i="8"/>
  <c r="X249" i="8"/>
  <c r="Y249" i="8"/>
  <c r="Z249" i="8"/>
  <c r="AA249" i="8"/>
  <c r="AB249" i="8"/>
  <c r="A1" i="5"/>
  <c r="C280" i="5"/>
  <c r="H223" i="3"/>
  <c r="C281" i="5"/>
  <c r="C282" i="5"/>
  <c r="C283" i="5"/>
  <c r="C284" i="5"/>
  <c r="C285" i="5"/>
  <c r="C286" i="5"/>
  <c r="C287" i="5"/>
  <c r="C288" i="5"/>
  <c r="C289" i="5"/>
  <c r="C290" i="5"/>
  <c r="C18" i="4"/>
  <c r="I27" i="4"/>
  <c r="D18" i="4"/>
  <c r="E18" i="4"/>
  <c r="L18" i="4"/>
  <c r="D165" i="3"/>
  <c r="F19" i="4"/>
  <c r="L19" i="4"/>
  <c r="D166" i="3"/>
  <c r="F20" i="4"/>
  <c r="L20" i="4"/>
  <c r="D167" i="3"/>
  <c r="F21" i="4"/>
  <c r="G25" i="4"/>
  <c r="L21" i="4"/>
  <c r="D168" i="3"/>
  <c r="F22" i="4"/>
  <c r="L22" i="4"/>
  <c r="D169" i="3"/>
  <c r="F23" i="4"/>
  <c r="L23" i="4"/>
  <c r="D170" i="3"/>
  <c r="F24" i="4"/>
  <c r="L24" i="4"/>
  <c r="D171" i="3"/>
  <c r="L25" i="4"/>
  <c r="D172" i="3"/>
  <c r="L26" i="4"/>
  <c r="J27" i="4"/>
  <c r="K27" i="4"/>
  <c r="D29" i="4"/>
  <c r="A27" i="3"/>
  <c r="D127" i="3"/>
  <c r="A31" i="3"/>
  <c r="D129" i="3"/>
  <c r="D128" i="3"/>
  <c r="M152" i="3"/>
  <c r="N152" i="3"/>
  <c r="D173" i="3"/>
  <c r="A179" i="3"/>
  <c r="B179" i="3"/>
  <c r="Y179" i="3"/>
  <c r="Z179" i="3"/>
  <c r="A180" i="3"/>
  <c r="B180" i="3"/>
  <c r="Y180" i="3"/>
  <c r="Z180" i="3"/>
  <c r="A181" i="3"/>
  <c r="B181" i="3"/>
  <c r="Y181" i="3"/>
  <c r="Z181" i="3"/>
  <c r="A182" i="3"/>
  <c r="B182" i="3"/>
  <c r="Y182" i="3"/>
  <c r="Z182" i="3"/>
  <c r="A183" i="3"/>
  <c r="B183" i="3"/>
  <c r="Y183" i="3"/>
  <c r="Z183" i="3"/>
  <c r="A184" i="3"/>
  <c r="B184" i="3"/>
  <c r="Y184" i="3"/>
  <c r="Z184" i="3"/>
  <c r="A185" i="3"/>
  <c r="B185" i="3"/>
  <c r="Y185" i="3"/>
  <c r="Z185" i="3"/>
  <c r="A186" i="3"/>
  <c r="B186" i="3"/>
  <c r="Y186" i="3"/>
  <c r="Z186" i="3"/>
  <c r="A187" i="3"/>
  <c r="B187" i="3"/>
  <c r="Y187" i="3"/>
  <c r="Z187" i="3"/>
  <c r="A188" i="3"/>
  <c r="B188" i="3"/>
  <c r="Y188" i="3"/>
  <c r="Z188" i="3"/>
  <c r="U192" i="3"/>
  <c r="V192" i="3"/>
  <c r="W192" i="3"/>
  <c r="X192" i="3"/>
  <c r="Y192" i="3"/>
  <c r="Z192" i="3"/>
  <c r="AB192" i="3"/>
  <c r="U193" i="3"/>
  <c r="V193" i="3"/>
  <c r="W193" i="3"/>
  <c r="X193" i="3"/>
  <c r="Y193" i="3"/>
  <c r="Z193" i="3"/>
  <c r="AB193" i="3"/>
  <c r="U194" i="3"/>
  <c r="V194" i="3"/>
  <c r="W194" i="3"/>
  <c r="X194" i="3"/>
  <c r="Y194" i="3"/>
  <c r="Z194" i="3"/>
  <c r="AB194" i="3"/>
  <c r="U195" i="3"/>
  <c r="V195" i="3"/>
  <c r="W195" i="3"/>
  <c r="X195" i="3"/>
  <c r="Y195" i="3"/>
  <c r="Z195" i="3"/>
  <c r="AB195" i="3"/>
  <c r="U196" i="3"/>
  <c r="V196" i="3"/>
  <c r="W196" i="3"/>
  <c r="X196" i="3"/>
  <c r="Y196" i="3"/>
  <c r="Z196" i="3"/>
  <c r="AB196" i="3"/>
  <c r="AB197" i="3"/>
  <c r="AB198" i="3"/>
  <c r="AB199" i="3"/>
  <c r="A207" i="3"/>
  <c r="A208" i="3"/>
  <c r="A209" i="3"/>
  <c r="A210" i="3"/>
  <c r="A211" i="3"/>
  <c r="A212" i="3"/>
  <c r="D223" i="3"/>
  <c r="E223" i="3"/>
  <c r="B282" i="3"/>
  <c r="B294" i="3"/>
  <c r="B292" i="3"/>
  <c r="T298" i="3"/>
  <c r="E313" i="3"/>
  <c r="F223" i="3"/>
  <c r="B298" i="3"/>
  <c r="D224" i="3"/>
  <c r="C268" i="3"/>
  <c r="E224" i="3"/>
  <c r="F224" i="3"/>
  <c r="C299" i="3"/>
  <c r="H224" i="3"/>
  <c r="C328" i="3"/>
  <c r="C524" i="3"/>
  <c r="G524" i="3"/>
  <c r="D225" i="3"/>
  <c r="D269" i="3"/>
  <c r="E225" i="3"/>
  <c r="D284" i="3"/>
  <c r="F225" i="3"/>
  <c r="D300" i="3"/>
  <c r="H225" i="3"/>
  <c r="D226" i="3"/>
  <c r="E270" i="3"/>
  <c r="E226" i="3"/>
  <c r="F226" i="3"/>
  <c r="E301" i="3"/>
  <c r="H226" i="3"/>
  <c r="E330" i="3"/>
  <c r="A227" i="3"/>
  <c r="B227" i="3"/>
  <c r="C227" i="3"/>
  <c r="D227" i="3"/>
  <c r="E227" i="3"/>
  <c r="F227" i="3"/>
  <c r="H227" i="3"/>
  <c r="A228" i="3"/>
  <c r="B228" i="3"/>
  <c r="C228" i="3"/>
  <c r="D228" i="3"/>
  <c r="E228" i="3"/>
  <c r="F228" i="3"/>
  <c r="H228" i="3"/>
  <c r="A229" i="3"/>
  <c r="B229" i="3"/>
  <c r="I229" i="3"/>
  <c r="C229" i="3"/>
  <c r="D229" i="3"/>
  <c r="E229" i="3"/>
  <c r="F229" i="3"/>
  <c r="H229" i="3"/>
  <c r="A230" i="3"/>
  <c r="B230" i="3"/>
  <c r="C230" i="3"/>
  <c r="D230" i="3"/>
  <c r="E230" i="3"/>
  <c r="F230" i="3"/>
  <c r="H230" i="3"/>
  <c r="A231" i="3"/>
  <c r="B231" i="3"/>
  <c r="C231" i="3"/>
  <c r="D231" i="3"/>
  <c r="E231" i="3"/>
  <c r="F231" i="3"/>
  <c r="H231" i="3"/>
  <c r="A232" i="3"/>
  <c r="B232" i="3"/>
  <c r="C232" i="3"/>
  <c r="D232" i="3"/>
  <c r="E232" i="3"/>
  <c r="F232" i="3"/>
  <c r="H232" i="3"/>
  <c r="C237" i="3"/>
  <c r="D237" i="3"/>
  <c r="E237" i="3"/>
  <c r="F237" i="3"/>
  <c r="G237" i="3"/>
  <c r="H237" i="3"/>
  <c r="I237" i="3"/>
  <c r="J237" i="3"/>
  <c r="K237" i="3"/>
  <c r="L237" i="3"/>
  <c r="B238" i="3"/>
  <c r="D238" i="3"/>
  <c r="E238" i="3"/>
  <c r="F238" i="3"/>
  <c r="G238" i="3"/>
  <c r="H238" i="3"/>
  <c r="I238" i="3"/>
  <c r="J238" i="3"/>
  <c r="J248" i="3"/>
  <c r="K238" i="3"/>
  <c r="L238" i="3"/>
  <c r="B239" i="3"/>
  <c r="C239" i="3"/>
  <c r="E239" i="3"/>
  <c r="F239" i="3"/>
  <c r="G239" i="3"/>
  <c r="H239" i="3"/>
  <c r="I239" i="3"/>
  <c r="J239" i="3"/>
  <c r="K239" i="3"/>
  <c r="L239" i="3"/>
  <c r="B240" i="3"/>
  <c r="C240" i="3"/>
  <c r="D240" i="3"/>
  <c r="F240" i="3"/>
  <c r="G240" i="3"/>
  <c r="H240" i="3"/>
  <c r="I240" i="3"/>
  <c r="J240" i="3"/>
  <c r="K240" i="3"/>
  <c r="L240" i="3"/>
  <c r="B241" i="3"/>
  <c r="C241" i="3"/>
  <c r="D241" i="3"/>
  <c r="E241" i="3"/>
  <c r="F241" i="3"/>
  <c r="G241" i="3"/>
  <c r="H241" i="3"/>
  <c r="I241" i="3"/>
  <c r="J241" i="3"/>
  <c r="K241" i="3"/>
  <c r="L241" i="3"/>
  <c r="B242" i="3"/>
  <c r="C242" i="3"/>
  <c r="D242" i="3"/>
  <c r="E242" i="3"/>
  <c r="F242" i="3"/>
  <c r="G242" i="3"/>
  <c r="H242" i="3"/>
  <c r="I242" i="3"/>
  <c r="J242" i="3"/>
  <c r="K242" i="3"/>
  <c r="L242" i="3"/>
  <c r="B243" i="3"/>
  <c r="C243" i="3"/>
  <c r="D243" i="3"/>
  <c r="E243" i="3"/>
  <c r="F243" i="3"/>
  <c r="G243" i="3"/>
  <c r="H243" i="3"/>
  <c r="I243" i="3"/>
  <c r="J243" i="3"/>
  <c r="K243" i="3"/>
  <c r="L243" i="3"/>
  <c r="B244" i="3"/>
  <c r="C244" i="3"/>
  <c r="D244" i="3"/>
  <c r="E244" i="3"/>
  <c r="F244" i="3"/>
  <c r="G244" i="3"/>
  <c r="H244" i="3"/>
  <c r="I244" i="3"/>
  <c r="J244" i="3"/>
  <c r="K244" i="3"/>
  <c r="L244" i="3"/>
  <c r="B245" i="3"/>
  <c r="C245" i="3"/>
  <c r="D245" i="3"/>
  <c r="E245" i="3"/>
  <c r="F245" i="3"/>
  <c r="G245" i="3"/>
  <c r="H245" i="3"/>
  <c r="I245" i="3"/>
  <c r="J245" i="3"/>
  <c r="K245" i="3"/>
  <c r="L245" i="3"/>
  <c r="B246" i="3"/>
  <c r="C246" i="3"/>
  <c r="D246" i="3"/>
  <c r="E246" i="3"/>
  <c r="F246" i="3"/>
  <c r="G246" i="3"/>
  <c r="H246" i="3"/>
  <c r="I246" i="3"/>
  <c r="J246" i="3"/>
  <c r="K246" i="3"/>
  <c r="L246" i="3"/>
  <c r="C252" i="3"/>
  <c r="D252" i="3"/>
  <c r="E252" i="3"/>
  <c r="F252" i="3"/>
  <c r="G252" i="3"/>
  <c r="H252" i="3"/>
  <c r="I252" i="3"/>
  <c r="J252" i="3"/>
  <c r="K252" i="3"/>
  <c r="L252" i="3"/>
  <c r="B253" i="3"/>
  <c r="D253" i="3"/>
  <c r="E253" i="3"/>
  <c r="F253" i="3"/>
  <c r="G253" i="3"/>
  <c r="G264" i="3"/>
  <c r="G262" i="3"/>
  <c r="R303" i="3"/>
  <c r="H253" i="3"/>
  <c r="I253" i="3"/>
  <c r="J253" i="3"/>
  <c r="K253" i="3"/>
  <c r="L253" i="3"/>
  <c r="B254" i="3"/>
  <c r="C254" i="3"/>
  <c r="E254" i="3"/>
  <c r="F254" i="3"/>
  <c r="G254" i="3"/>
  <c r="H254" i="3"/>
  <c r="I254" i="3"/>
  <c r="J254" i="3"/>
  <c r="K254" i="3"/>
  <c r="L254" i="3"/>
  <c r="B255" i="3"/>
  <c r="C255" i="3"/>
  <c r="D255" i="3"/>
  <c r="F255" i="3"/>
  <c r="G255" i="3"/>
  <c r="H255" i="3"/>
  <c r="I255" i="3"/>
  <c r="J255" i="3"/>
  <c r="K255" i="3"/>
  <c r="L255" i="3"/>
  <c r="B256" i="3"/>
  <c r="C256" i="3"/>
  <c r="D256" i="3"/>
  <c r="E256" i="3"/>
  <c r="F256" i="3"/>
  <c r="G256" i="3"/>
  <c r="H256" i="3"/>
  <c r="I256" i="3"/>
  <c r="J256" i="3"/>
  <c r="K256" i="3"/>
  <c r="L256" i="3"/>
  <c r="B257" i="3"/>
  <c r="C257" i="3"/>
  <c r="D257" i="3"/>
  <c r="E257" i="3"/>
  <c r="F257" i="3"/>
  <c r="G257" i="3"/>
  <c r="H257" i="3"/>
  <c r="I257" i="3"/>
  <c r="J257" i="3"/>
  <c r="K257" i="3"/>
  <c r="L257" i="3"/>
  <c r="B258" i="3"/>
  <c r="C258" i="3"/>
  <c r="D258" i="3"/>
  <c r="E258" i="3"/>
  <c r="F258" i="3"/>
  <c r="G258" i="3"/>
  <c r="H258" i="3"/>
  <c r="I258" i="3"/>
  <c r="J258" i="3"/>
  <c r="K258" i="3"/>
  <c r="L258" i="3"/>
  <c r="B259" i="3"/>
  <c r="C259" i="3"/>
  <c r="D259" i="3"/>
  <c r="E259" i="3"/>
  <c r="F259" i="3"/>
  <c r="G259" i="3"/>
  <c r="H259" i="3"/>
  <c r="I259" i="3"/>
  <c r="J259" i="3"/>
  <c r="K259" i="3"/>
  <c r="L259" i="3"/>
  <c r="B260" i="3"/>
  <c r="C260" i="3"/>
  <c r="D260" i="3"/>
  <c r="E260" i="3"/>
  <c r="F260" i="3"/>
  <c r="G260" i="3"/>
  <c r="H260" i="3"/>
  <c r="I260" i="3"/>
  <c r="J260" i="3"/>
  <c r="K260" i="3"/>
  <c r="L260" i="3"/>
  <c r="B261" i="3"/>
  <c r="C261" i="3"/>
  <c r="D261" i="3"/>
  <c r="E261" i="3"/>
  <c r="F261" i="3"/>
  <c r="G261" i="3"/>
  <c r="H261" i="3"/>
  <c r="I261" i="3"/>
  <c r="J261" i="3"/>
  <c r="K261" i="3"/>
  <c r="L261" i="3"/>
  <c r="B267" i="3"/>
  <c r="C267" i="3"/>
  <c r="D267" i="3"/>
  <c r="E267" i="3"/>
  <c r="F267" i="3"/>
  <c r="F279" i="3"/>
  <c r="F277" i="3"/>
  <c r="S302" i="3"/>
  <c r="D317" i="3"/>
  <c r="G267" i="3"/>
  <c r="H267" i="3"/>
  <c r="I267" i="3"/>
  <c r="J267" i="3"/>
  <c r="K267" i="3"/>
  <c r="L267" i="3"/>
  <c r="B268" i="3"/>
  <c r="D268" i="3"/>
  <c r="E268" i="3"/>
  <c r="F268" i="3"/>
  <c r="G268" i="3"/>
  <c r="H268" i="3"/>
  <c r="I268" i="3"/>
  <c r="J268" i="3"/>
  <c r="K268" i="3"/>
  <c r="L268" i="3"/>
  <c r="B269" i="3"/>
  <c r="C269" i="3"/>
  <c r="E269" i="3"/>
  <c r="F269" i="3"/>
  <c r="G269" i="3"/>
  <c r="H269" i="3"/>
  <c r="I269" i="3"/>
  <c r="J269" i="3"/>
  <c r="K269" i="3"/>
  <c r="L269" i="3"/>
  <c r="B270" i="3"/>
  <c r="C270" i="3"/>
  <c r="D270" i="3"/>
  <c r="F270" i="3"/>
  <c r="G270" i="3"/>
  <c r="H270" i="3"/>
  <c r="I270" i="3"/>
  <c r="J270" i="3"/>
  <c r="K270" i="3"/>
  <c r="L270" i="3"/>
  <c r="B271" i="3"/>
  <c r="C271" i="3"/>
  <c r="D271" i="3"/>
  <c r="E271" i="3"/>
  <c r="F271" i="3"/>
  <c r="G271" i="3"/>
  <c r="H271" i="3"/>
  <c r="I271" i="3"/>
  <c r="J271" i="3"/>
  <c r="K271" i="3"/>
  <c r="L271" i="3"/>
  <c r="B272" i="3"/>
  <c r="C272" i="3"/>
  <c r="D272" i="3"/>
  <c r="E272" i="3"/>
  <c r="F272" i="3"/>
  <c r="G272" i="3"/>
  <c r="H272" i="3"/>
  <c r="I272" i="3"/>
  <c r="J272" i="3"/>
  <c r="K272" i="3"/>
  <c r="L272" i="3"/>
  <c r="B273" i="3"/>
  <c r="C273" i="3"/>
  <c r="D273" i="3"/>
  <c r="E273" i="3"/>
  <c r="F273" i="3"/>
  <c r="G273" i="3"/>
  <c r="H273" i="3"/>
  <c r="I273" i="3"/>
  <c r="J273" i="3"/>
  <c r="K273" i="3"/>
  <c r="L273" i="3"/>
  <c r="B274" i="3"/>
  <c r="C274" i="3"/>
  <c r="D274" i="3"/>
  <c r="E274" i="3"/>
  <c r="F274" i="3"/>
  <c r="G274" i="3"/>
  <c r="H274" i="3"/>
  <c r="I274" i="3"/>
  <c r="J274" i="3"/>
  <c r="K274" i="3"/>
  <c r="L274" i="3"/>
  <c r="B275" i="3"/>
  <c r="C275" i="3"/>
  <c r="D275" i="3"/>
  <c r="E275" i="3"/>
  <c r="F275" i="3"/>
  <c r="G275" i="3"/>
  <c r="H275" i="3"/>
  <c r="I275" i="3"/>
  <c r="J275" i="3"/>
  <c r="K275" i="3"/>
  <c r="L275" i="3"/>
  <c r="B276" i="3"/>
  <c r="C276" i="3"/>
  <c r="D276" i="3"/>
  <c r="E276" i="3"/>
  <c r="F276" i="3"/>
  <c r="G276" i="3"/>
  <c r="H276" i="3"/>
  <c r="I276" i="3"/>
  <c r="J276" i="3"/>
  <c r="K276" i="3"/>
  <c r="L276" i="3"/>
  <c r="C282" i="3"/>
  <c r="D282" i="3"/>
  <c r="E282" i="3"/>
  <c r="F282" i="3"/>
  <c r="G282" i="3"/>
  <c r="H282" i="3"/>
  <c r="I282" i="3"/>
  <c r="I294" i="3"/>
  <c r="I292" i="3"/>
  <c r="T305" i="3"/>
  <c r="J282" i="3"/>
  <c r="K282" i="3"/>
  <c r="L282" i="3"/>
  <c r="B283" i="3"/>
  <c r="C283" i="3"/>
  <c r="D283" i="3"/>
  <c r="E283" i="3"/>
  <c r="F283" i="3"/>
  <c r="G283" i="3"/>
  <c r="H283" i="3"/>
  <c r="I283" i="3"/>
  <c r="J283" i="3"/>
  <c r="K283" i="3"/>
  <c r="L283" i="3"/>
  <c r="B284" i="3"/>
  <c r="C284" i="3"/>
  <c r="E284" i="3"/>
  <c r="F284" i="3"/>
  <c r="G284" i="3"/>
  <c r="H284" i="3"/>
  <c r="I284" i="3"/>
  <c r="J284" i="3"/>
  <c r="K284" i="3"/>
  <c r="L284" i="3"/>
  <c r="L294" i="3"/>
  <c r="L292" i="3"/>
  <c r="T308" i="3"/>
  <c r="B285" i="3"/>
  <c r="C285" i="3"/>
  <c r="D285" i="3"/>
  <c r="E285" i="3"/>
  <c r="F285" i="3"/>
  <c r="G285" i="3"/>
  <c r="H285" i="3"/>
  <c r="I285" i="3"/>
  <c r="J285" i="3"/>
  <c r="K285" i="3"/>
  <c r="L285" i="3"/>
  <c r="B286" i="3"/>
  <c r="C286" i="3"/>
  <c r="D286" i="3"/>
  <c r="E286" i="3"/>
  <c r="F286" i="3"/>
  <c r="G286" i="3"/>
  <c r="H286" i="3"/>
  <c r="I286" i="3"/>
  <c r="J286" i="3"/>
  <c r="K286" i="3"/>
  <c r="L286" i="3"/>
  <c r="B287" i="3"/>
  <c r="C287" i="3"/>
  <c r="D287" i="3"/>
  <c r="E287" i="3"/>
  <c r="F287" i="3"/>
  <c r="G287" i="3"/>
  <c r="H287" i="3"/>
  <c r="I287" i="3"/>
  <c r="J287" i="3"/>
  <c r="K287" i="3"/>
  <c r="L287" i="3"/>
  <c r="B288" i="3"/>
  <c r="C288" i="3"/>
  <c r="D288" i="3"/>
  <c r="E288" i="3"/>
  <c r="F288" i="3"/>
  <c r="G288" i="3"/>
  <c r="H288" i="3"/>
  <c r="I288" i="3"/>
  <c r="J288" i="3"/>
  <c r="K288" i="3"/>
  <c r="L288" i="3"/>
  <c r="B289" i="3"/>
  <c r="C289" i="3"/>
  <c r="D289" i="3"/>
  <c r="E289" i="3"/>
  <c r="F289" i="3"/>
  <c r="G289" i="3"/>
  <c r="H289" i="3"/>
  <c r="I289" i="3"/>
  <c r="J289" i="3"/>
  <c r="K289" i="3"/>
  <c r="L289" i="3"/>
  <c r="B290" i="3"/>
  <c r="C290" i="3"/>
  <c r="D290" i="3"/>
  <c r="E290" i="3"/>
  <c r="F290" i="3"/>
  <c r="G290" i="3"/>
  <c r="H290" i="3"/>
  <c r="I290" i="3"/>
  <c r="J290" i="3"/>
  <c r="K290" i="3"/>
  <c r="L290" i="3"/>
  <c r="B291" i="3"/>
  <c r="C291" i="3"/>
  <c r="D291" i="3"/>
  <c r="E291" i="3"/>
  <c r="F291" i="3"/>
  <c r="G291" i="3"/>
  <c r="H291" i="3"/>
  <c r="I291" i="3"/>
  <c r="J291" i="3"/>
  <c r="K291" i="3"/>
  <c r="L291" i="3"/>
  <c r="C298" i="3"/>
  <c r="D298" i="3"/>
  <c r="E298" i="3"/>
  <c r="F298" i="3"/>
  <c r="G298" i="3"/>
  <c r="H298" i="3"/>
  <c r="I298" i="3"/>
  <c r="J298" i="3"/>
  <c r="K298" i="3"/>
  <c r="L298" i="3"/>
  <c r="P298" i="3"/>
  <c r="B299" i="3"/>
  <c r="D299" i="3"/>
  <c r="E299" i="3"/>
  <c r="F299" i="3"/>
  <c r="G299" i="3"/>
  <c r="H299" i="3"/>
  <c r="I299" i="3"/>
  <c r="J299" i="3"/>
  <c r="K299" i="3"/>
  <c r="L299" i="3"/>
  <c r="P299" i="3"/>
  <c r="B300" i="3"/>
  <c r="C300" i="3"/>
  <c r="E300" i="3"/>
  <c r="F300" i="3"/>
  <c r="G300" i="3"/>
  <c r="H300" i="3"/>
  <c r="I300" i="3"/>
  <c r="J300" i="3"/>
  <c r="K300" i="3"/>
  <c r="L300" i="3"/>
  <c r="P300" i="3"/>
  <c r="B301" i="3"/>
  <c r="C301" i="3"/>
  <c r="D301" i="3"/>
  <c r="F301" i="3"/>
  <c r="G301" i="3"/>
  <c r="H301" i="3"/>
  <c r="I301" i="3"/>
  <c r="J301" i="3"/>
  <c r="K301" i="3"/>
  <c r="L301" i="3"/>
  <c r="P301" i="3"/>
  <c r="B302" i="3"/>
  <c r="C302" i="3"/>
  <c r="D302" i="3"/>
  <c r="E302" i="3"/>
  <c r="F302" i="3"/>
  <c r="G302" i="3"/>
  <c r="H302" i="3"/>
  <c r="I302" i="3"/>
  <c r="J302" i="3"/>
  <c r="K302" i="3"/>
  <c r="L302" i="3"/>
  <c r="P302" i="3"/>
  <c r="B303" i="3"/>
  <c r="C303" i="3"/>
  <c r="D303" i="3"/>
  <c r="E303" i="3"/>
  <c r="F303" i="3"/>
  <c r="G303" i="3"/>
  <c r="H303" i="3"/>
  <c r="I303" i="3"/>
  <c r="J303" i="3"/>
  <c r="K303" i="3"/>
  <c r="L303" i="3"/>
  <c r="P303" i="3"/>
  <c r="B304" i="3"/>
  <c r="C304" i="3"/>
  <c r="D304" i="3"/>
  <c r="E304" i="3"/>
  <c r="F304" i="3"/>
  <c r="G304" i="3"/>
  <c r="H304" i="3"/>
  <c r="I304" i="3"/>
  <c r="J304" i="3"/>
  <c r="K304" i="3"/>
  <c r="L304" i="3"/>
  <c r="P304" i="3"/>
  <c r="B305" i="3"/>
  <c r="C305" i="3"/>
  <c r="D305" i="3"/>
  <c r="E305" i="3"/>
  <c r="F305" i="3"/>
  <c r="G305" i="3"/>
  <c r="H305" i="3"/>
  <c r="I305" i="3"/>
  <c r="J305" i="3"/>
  <c r="K305" i="3"/>
  <c r="L305" i="3"/>
  <c r="P305" i="3"/>
  <c r="B306" i="3"/>
  <c r="C306" i="3"/>
  <c r="D306" i="3"/>
  <c r="E306" i="3"/>
  <c r="F306" i="3"/>
  <c r="G306" i="3"/>
  <c r="H306" i="3"/>
  <c r="I306" i="3"/>
  <c r="J306" i="3"/>
  <c r="K306" i="3"/>
  <c r="L306" i="3"/>
  <c r="P306" i="3"/>
  <c r="B307" i="3"/>
  <c r="C307" i="3"/>
  <c r="D307" i="3"/>
  <c r="E307" i="3"/>
  <c r="F307" i="3"/>
  <c r="G307" i="3"/>
  <c r="H307" i="3"/>
  <c r="I307" i="3"/>
  <c r="J307" i="3"/>
  <c r="K307" i="3"/>
  <c r="L307" i="3"/>
  <c r="P307" i="3"/>
  <c r="P308" i="3"/>
  <c r="K313" i="3"/>
  <c r="Q313" i="3"/>
  <c r="B318" i="3"/>
  <c r="C318" i="3"/>
  <c r="D318" i="3"/>
  <c r="E318" i="3"/>
  <c r="F318" i="3"/>
  <c r="C327" i="3"/>
  <c r="C337" i="3"/>
  <c r="D327" i="3"/>
  <c r="E327" i="3"/>
  <c r="F327" i="3"/>
  <c r="G327" i="3"/>
  <c r="H327" i="3"/>
  <c r="I327" i="3"/>
  <c r="B328" i="3"/>
  <c r="D328" i="3"/>
  <c r="E328" i="3"/>
  <c r="F328" i="3"/>
  <c r="F337" i="3"/>
  <c r="G328" i="3"/>
  <c r="H328" i="3"/>
  <c r="H337" i="3"/>
  <c r="I328" i="3"/>
  <c r="B329" i="3"/>
  <c r="C329" i="3"/>
  <c r="D329" i="3"/>
  <c r="E329" i="3"/>
  <c r="E337" i="3"/>
  <c r="F329" i="3"/>
  <c r="G329" i="3"/>
  <c r="G337" i="3"/>
  <c r="H329" i="3"/>
  <c r="I329" i="3"/>
  <c r="B330" i="3"/>
  <c r="C330" i="3"/>
  <c r="D330" i="3"/>
  <c r="D337" i="3"/>
  <c r="C525" i="3"/>
  <c r="G525" i="3"/>
  <c r="F330" i="3"/>
  <c r="G330" i="3"/>
  <c r="H330" i="3"/>
  <c r="I330" i="3"/>
  <c r="A331" i="3"/>
  <c r="B331" i="3"/>
  <c r="C331" i="3"/>
  <c r="D331" i="3"/>
  <c r="E331" i="3"/>
  <c r="F331" i="3"/>
  <c r="G331" i="3"/>
  <c r="H331" i="3"/>
  <c r="I331" i="3"/>
  <c r="A332" i="3"/>
  <c r="B332" i="3"/>
  <c r="C332" i="3"/>
  <c r="D332" i="3"/>
  <c r="E332" i="3"/>
  <c r="F332" i="3"/>
  <c r="G332" i="3"/>
  <c r="H332" i="3"/>
  <c r="I332" i="3"/>
  <c r="A333" i="3"/>
  <c r="B333" i="3"/>
  <c r="C333" i="3"/>
  <c r="D333" i="3"/>
  <c r="E333" i="3"/>
  <c r="F333" i="3"/>
  <c r="G333" i="3"/>
  <c r="H333" i="3"/>
  <c r="I333" i="3"/>
  <c r="A334" i="3"/>
  <c r="B334" i="3"/>
  <c r="C334" i="3"/>
  <c r="D334" i="3"/>
  <c r="E334" i="3"/>
  <c r="F334" i="3"/>
  <c r="G334" i="3"/>
  <c r="H334" i="3"/>
  <c r="I334" i="3"/>
  <c r="A335" i="3"/>
  <c r="B335" i="3"/>
  <c r="C335" i="3"/>
  <c r="D335" i="3"/>
  <c r="E335" i="3"/>
  <c r="F335" i="3"/>
  <c r="G335" i="3"/>
  <c r="H335" i="3"/>
  <c r="I335" i="3"/>
  <c r="A336" i="3"/>
  <c r="B336" i="3"/>
  <c r="C336" i="3"/>
  <c r="D336" i="3"/>
  <c r="E336" i="3"/>
  <c r="F336" i="3"/>
  <c r="G336" i="3"/>
  <c r="H336" i="3"/>
  <c r="I336" i="3"/>
  <c r="I337" i="3"/>
  <c r="C396" i="3"/>
  <c r="D396" i="3"/>
  <c r="E396" i="3"/>
  <c r="F396" i="3"/>
  <c r="G396" i="3"/>
  <c r="H396" i="3"/>
  <c r="I396" i="3"/>
  <c r="K396" i="3"/>
  <c r="L396" i="3"/>
  <c r="M396" i="3"/>
  <c r="N396" i="3"/>
  <c r="O396" i="3"/>
  <c r="P396" i="3"/>
  <c r="Q396" i="3"/>
  <c r="Q406" i="3"/>
  <c r="R396" i="3"/>
  <c r="R406" i="3"/>
  <c r="B397" i="3"/>
  <c r="D397" i="3"/>
  <c r="E397" i="3"/>
  <c r="F397" i="3"/>
  <c r="G397" i="3"/>
  <c r="H397" i="3"/>
  <c r="I397" i="3"/>
  <c r="J397" i="3"/>
  <c r="J406" i="3"/>
  <c r="L397" i="3"/>
  <c r="M397" i="3"/>
  <c r="N397" i="3"/>
  <c r="O397" i="3"/>
  <c r="P397" i="3"/>
  <c r="Q397" i="3"/>
  <c r="R397" i="3"/>
  <c r="B398" i="3"/>
  <c r="C398" i="3"/>
  <c r="E398" i="3"/>
  <c r="F398" i="3"/>
  <c r="G398" i="3"/>
  <c r="H398" i="3"/>
  <c r="I398" i="3"/>
  <c r="J398" i="3"/>
  <c r="K398" i="3"/>
  <c r="M398" i="3"/>
  <c r="N398" i="3"/>
  <c r="O398" i="3"/>
  <c r="P398" i="3"/>
  <c r="Q398" i="3"/>
  <c r="R398" i="3"/>
  <c r="B399" i="3"/>
  <c r="C399" i="3"/>
  <c r="D399" i="3"/>
  <c r="F399" i="3"/>
  <c r="G399" i="3"/>
  <c r="H399" i="3"/>
  <c r="I399" i="3"/>
  <c r="J399" i="3"/>
  <c r="K399" i="3"/>
  <c r="L399" i="3"/>
  <c r="L406" i="3"/>
  <c r="N399" i="3"/>
  <c r="O399" i="3"/>
  <c r="P399" i="3"/>
  <c r="Q399" i="3"/>
  <c r="R399" i="3"/>
  <c r="A400" i="3"/>
  <c r="B400" i="3"/>
  <c r="C400" i="3"/>
  <c r="D400" i="3"/>
  <c r="E400" i="3"/>
  <c r="F400" i="3"/>
  <c r="G400" i="3"/>
  <c r="H400" i="3"/>
  <c r="I400" i="3"/>
  <c r="J400" i="3"/>
  <c r="K400" i="3"/>
  <c r="L400" i="3"/>
  <c r="M400" i="3"/>
  <c r="N400" i="3"/>
  <c r="O400" i="3"/>
  <c r="P400" i="3"/>
  <c r="Q400" i="3"/>
  <c r="R400" i="3"/>
  <c r="A401" i="3"/>
  <c r="B401" i="3"/>
  <c r="C401" i="3"/>
  <c r="D401" i="3"/>
  <c r="E401" i="3"/>
  <c r="F401" i="3"/>
  <c r="G401" i="3"/>
  <c r="H401" i="3"/>
  <c r="I401" i="3"/>
  <c r="J401" i="3"/>
  <c r="K401" i="3"/>
  <c r="L401" i="3"/>
  <c r="M401" i="3"/>
  <c r="N401" i="3"/>
  <c r="O401" i="3"/>
  <c r="P401" i="3"/>
  <c r="Q401" i="3"/>
  <c r="R401" i="3"/>
  <c r="A402" i="3"/>
  <c r="B402" i="3"/>
  <c r="C402" i="3"/>
  <c r="D402" i="3"/>
  <c r="E402" i="3"/>
  <c r="F402" i="3"/>
  <c r="G402" i="3"/>
  <c r="H402" i="3"/>
  <c r="I402" i="3"/>
  <c r="J402" i="3"/>
  <c r="K402" i="3"/>
  <c r="L402" i="3"/>
  <c r="M402" i="3"/>
  <c r="N402" i="3"/>
  <c r="O402" i="3"/>
  <c r="O406" i="3"/>
  <c r="P402" i="3"/>
  <c r="Q402" i="3"/>
  <c r="R402" i="3"/>
  <c r="A403" i="3"/>
  <c r="B403" i="3"/>
  <c r="C403" i="3"/>
  <c r="D403" i="3"/>
  <c r="E403" i="3"/>
  <c r="F403" i="3"/>
  <c r="G403" i="3"/>
  <c r="H403" i="3"/>
  <c r="I403" i="3"/>
  <c r="J403" i="3"/>
  <c r="K403" i="3"/>
  <c r="L403" i="3"/>
  <c r="M403" i="3"/>
  <c r="M406" i="3"/>
  <c r="N403" i="3"/>
  <c r="O403" i="3"/>
  <c r="P403" i="3"/>
  <c r="Q403" i="3"/>
  <c r="R403" i="3"/>
  <c r="A404" i="3"/>
  <c r="B404" i="3"/>
  <c r="C404" i="3"/>
  <c r="D404" i="3"/>
  <c r="E404" i="3"/>
  <c r="F404" i="3"/>
  <c r="G404" i="3"/>
  <c r="H404" i="3"/>
  <c r="I404" i="3"/>
  <c r="J404" i="3"/>
  <c r="K404" i="3"/>
  <c r="L404" i="3"/>
  <c r="M404" i="3"/>
  <c r="N404" i="3"/>
  <c r="O404" i="3"/>
  <c r="P404" i="3"/>
  <c r="Q404" i="3"/>
  <c r="R404" i="3"/>
  <c r="A405" i="3"/>
  <c r="B405" i="3"/>
  <c r="C405" i="3"/>
  <c r="D405" i="3"/>
  <c r="E405" i="3"/>
  <c r="F405" i="3"/>
  <c r="G405" i="3"/>
  <c r="H405" i="3"/>
  <c r="I405" i="3"/>
  <c r="J405" i="3"/>
  <c r="K405" i="3"/>
  <c r="L405" i="3"/>
  <c r="M405" i="3"/>
  <c r="N405" i="3"/>
  <c r="O405" i="3"/>
  <c r="P405" i="3"/>
  <c r="Q405" i="3"/>
  <c r="R405" i="3"/>
  <c r="C420" i="3"/>
  <c r="D420" i="3"/>
  <c r="F420" i="3"/>
  <c r="L420" i="3"/>
  <c r="J420" i="3"/>
  <c r="C482" i="3"/>
  <c r="C421" i="3"/>
  <c r="D421" i="3"/>
  <c r="I421" i="3"/>
  <c r="C457" i="3"/>
  <c r="F421" i="3"/>
  <c r="L421" i="3"/>
  <c r="J421" i="3"/>
  <c r="C483" i="3"/>
  <c r="C422" i="3"/>
  <c r="D422" i="3"/>
  <c r="F422" i="3"/>
  <c r="L422" i="3"/>
  <c r="J422" i="3"/>
  <c r="C484" i="3"/>
  <c r="C423" i="3"/>
  <c r="D423" i="3"/>
  <c r="F423" i="3"/>
  <c r="I423" i="3"/>
  <c r="C459" i="3"/>
  <c r="L423" i="3"/>
  <c r="J423" i="3"/>
  <c r="C485" i="3"/>
  <c r="C424" i="3"/>
  <c r="D424" i="3"/>
  <c r="F424" i="3"/>
  <c r="I424" i="3"/>
  <c r="C460" i="3"/>
  <c r="L424" i="3"/>
  <c r="J424" i="3"/>
  <c r="C486" i="3"/>
  <c r="C425" i="3"/>
  <c r="D425" i="3"/>
  <c r="I425" i="3"/>
  <c r="C461" i="3"/>
  <c r="F425" i="3"/>
  <c r="L425" i="3"/>
  <c r="J425" i="3"/>
  <c r="C487" i="3"/>
  <c r="D454" i="3"/>
  <c r="D455" i="3"/>
  <c r="B456" i="3"/>
  <c r="D456" i="3"/>
  <c r="B457" i="3"/>
  <c r="D457" i="3"/>
  <c r="B458" i="3"/>
  <c r="D458" i="3"/>
  <c r="B459" i="3"/>
  <c r="D459" i="3"/>
  <c r="B460" i="3"/>
  <c r="D460" i="3"/>
  <c r="B461" i="3"/>
  <c r="D461" i="3"/>
  <c r="B482" i="3"/>
  <c r="B483" i="3"/>
  <c r="B484" i="3"/>
  <c r="B485" i="3"/>
  <c r="B486" i="3"/>
  <c r="B487" i="3"/>
  <c r="B513" i="3"/>
  <c r="C513" i="3"/>
  <c r="E513" i="3"/>
  <c r="G513" i="3"/>
  <c r="I513" i="3"/>
  <c r="B514" i="3"/>
  <c r="C514" i="3"/>
  <c r="E514" i="3"/>
  <c r="G514" i="3"/>
  <c r="I514" i="3"/>
  <c r="B515" i="3"/>
  <c r="C515" i="3"/>
  <c r="E515" i="3"/>
  <c r="G515" i="3"/>
  <c r="I515" i="3"/>
  <c r="B516" i="3"/>
  <c r="C516" i="3"/>
  <c r="E516" i="3"/>
  <c r="G516" i="3"/>
  <c r="I516" i="3"/>
  <c r="B517" i="3"/>
  <c r="C517" i="3"/>
  <c r="E517" i="3"/>
  <c r="G517" i="3"/>
  <c r="I517" i="3"/>
  <c r="B518" i="3"/>
  <c r="C518" i="3"/>
  <c r="E518" i="3"/>
  <c r="G518" i="3"/>
  <c r="I518" i="3"/>
  <c r="E523" i="3"/>
  <c r="E524" i="3"/>
  <c r="E525" i="3"/>
  <c r="E526" i="3"/>
  <c r="B527" i="3"/>
  <c r="F527" i="3"/>
  <c r="C527" i="3"/>
  <c r="G527" i="3"/>
  <c r="E527" i="3"/>
  <c r="B528" i="3"/>
  <c r="F528" i="3"/>
  <c r="C528" i="3"/>
  <c r="E528" i="3"/>
  <c r="G528" i="3"/>
  <c r="B529" i="3"/>
  <c r="F529" i="3"/>
  <c r="C529" i="3"/>
  <c r="G529" i="3"/>
  <c r="E529" i="3"/>
  <c r="B530" i="3"/>
  <c r="F530" i="3"/>
  <c r="C530" i="3"/>
  <c r="E530" i="3"/>
  <c r="G530" i="3"/>
  <c r="E582" i="3"/>
  <c r="E588" i="3"/>
  <c r="A224" i="3"/>
  <c r="A204" i="3"/>
  <c r="A328" i="3"/>
  <c r="A397" i="3"/>
  <c r="C417" i="3"/>
  <c r="A226" i="3"/>
  <c r="A399" i="3"/>
  <c r="C419" i="3"/>
  <c r="A206" i="3"/>
  <c r="A330" i="3"/>
  <c r="A205" i="3"/>
  <c r="A329" i="3"/>
  <c r="A398" i="3"/>
  <c r="C418" i="3"/>
  <c r="A225" i="3"/>
  <c r="D452" i="3"/>
  <c r="B327" i="3"/>
  <c r="B337" i="3"/>
  <c r="C523" i="3"/>
  <c r="G523" i="3"/>
  <c r="C526" i="3"/>
  <c r="G526" i="3"/>
  <c r="D453" i="3"/>
  <c r="D140" i="38"/>
  <c r="D205" i="38"/>
  <c r="D232" i="8"/>
  <c r="K164" i="38"/>
  <c r="E210" i="38"/>
  <c r="G232" i="8"/>
  <c r="L195" i="38"/>
  <c r="L141" i="38"/>
  <c r="L147" i="38"/>
  <c r="L149" i="38"/>
  <c r="L160" i="38"/>
  <c r="L176" i="38"/>
  <c r="L192" i="38"/>
  <c r="L144" i="38"/>
  <c r="L170" i="38"/>
  <c r="L186" i="38"/>
  <c r="L184" i="38"/>
  <c r="L164" i="38"/>
  <c r="L180" i="38"/>
  <c r="L204" i="38"/>
  <c r="L219" i="8"/>
  <c r="L146" i="38"/>
  <c r="L154" i="38"/>
  <c r="L158" i="38"/>
  <c r="L174" i="38"/>
  <c r="L190" i="38"/>
  <c r="L140" i="38"/>
  <c r="L205" i="38"/>
  <c r="L232" i="8"/>
  <c r="L148" i="38"/>
  <c r="L162" i="38"/>
  <c r="L178" i="38"/>
  <c r="L194" i="38"/>
  <c r="L156" i="38"/>
  <c r="L172" i="38"/>
  <c r="L188" i="38"/>
  <c r="L142" i="38"/>
  <c r="L150" i="38"/>
  <c r="L166" i="38"/>
  <c r="L182" i="38"/>
  <c r="L206" i="38"/>
  <c r="L245" i="8"/>
  <c r="L152" i="38"/>
  <c r="L168" i="38"/>
  <c r="L191" i="38"/>
  <c r="I140" i="38"/>
  <c r="I205" i="38"/>
  <c r="I232" i="8"/>
  <c r="I146" i="38"/>
  <c r="I148" i="38"/>
  <c r="I152" i="38"/>
  <c r="I154" i="38"/>
  <c r="D206" i="38"/>
  <c r="D245" i="8"/>
  <c r="I204" i="38"/>
  <c r="I219" i="8"/>
  <c r="K192" i="38"/>
  <c r="D188" i="38"/>
  <c r="I180" i="38"/>
  <c r="K176" i="38"/>
  <c r="D172" i="38"/>
  <c r="I164" i="38"/>
  <c r="K160" i="38"/>
  <c r="J157" i="38"/>
  <c r="D156" i="38"/>
  <c r="J152" i="38"/>
  <c r="J151" i="38"/>
  <c r="D148" i="38"/>
  <c r="J144" i="38"/>
  <c r="J143" i="38"/>
  <c r="E138" i="38"/>
  <c r="E146" i="38"/>
  <c r="M138" i="38"/>
  <c r="M182" i="38"/>
  <c r="F138" i="38"/>
  <c r="F165" i="38"/>
  <c r="N73" i="38"/>
  <c r="K167" i="38"/>
  <c r="J145" i="38"/>
  <c r="K206" i="38"/>
  <c r="K245" i="8"/>
  <c r="J192" i="38"/>
  <c r="I186" i="38"/>
  <c r="K182" i="38"/>
  <c r="J176" i="38"/>
  <c r="I170" i="38"/>
  <c r="K166" i="38"/>
  <c r="J160" i="38"/>
  <c r="K150" i="38"/>
  <c r="K142" i="38"/>
  <c r="K141" i="38"/>
  <c r="D141" i="38"/>
  <c r="D147" i="38"/>
  <c r="D149" i="38"/>
  <c r="N138" i="38"/>
  <c r="N206" i="38"/>
  <c r="L145" i="38"/>
  <c r="D145" i="38"/>
  <c r="I144" i="38"/>
  <c r="J206" i="38"/>
  <c r="J245" i="8"/>
  <c r="I192" i="38"/>
  <c r="K188" i="38"/>
  <c r="J182" i="38"/>
  <c r="I176" i="38"/>
  <c r="K172" i="38"/>
  <c r="J166" i="38"/>
  <c r="I160" i="38"/>
  <c r="K156" i="38"/>
  <c r="J150" i="38"/>
  <c r="J149" i="38"/>
  <c r="J142" i="38"/>
  <c r="J141" i="38"/>
  <c r="L193" i="38"/>
  <c r="L189" i="38"/>
  <c r="L187" i="38"/>
  <c r="H186" i="38"/>
  <c r="L185" i="38"/>
  <c r="L183" i="38"/>
  <c r="L181" i="38"/>
  <c r="L179" i="38"/>
  <c r="H178" i="38"/>
  <c r="L177" i="38"/>
  <c r="L175" i="38"/>
  <c r="L173" i="38"/>
  <c r="L171" i="38"/>
  <c r="H170" i="38"/>
  <c r="L169" i="38"/>
  <c r="L167" i="38"/>
  <c r="L165" i="38"/>
  <c r="H164" i="38"/>
  <c r="L163" i="38"/>
  <c r="H162" i="38"/>
  <c r="L161" i="38"/>
  <c r="L159" i="38"/>
  <c r="L157" i="38"/>
  <c r="L155" i="38"/>
  <c r="H154" i="38"/>
  <c r="L153" i="38"/>
  <c r="L151" i="38"/>
  <c r="I150" i="38"/>
  <c r="L143" i="38"/>
  <c r="I142" i="38"/>
  <c r="M149" i="38"/>
  <c r="K177" i="38"/>
  <c r="K174" i="38"/>
  <c r="K161" i="38"/>
  <c r="K158" i="38"/>
  <c r="K154" i="38"/>
  <c r="K153" i="38"/>
  <c r="K146" i="38"/>
  <c r="K145" i="38"/>
  <c r="K204" i="38"/>
  <c r="K219" i="8"/>
  <c r="K183" i="38"/>
  <c r="K180" i="38"/>
  <c r="J146" i="38"/>
  <c r="H148" i="38"/>
  <c r="I190" i="38"/>
  <c r="K186" i="38"/>
  <c r="D182" i="38"/>
  <c r="G181" i="38"/>
  <c r="I174" i="38"/>
  <c r="K170" i="38"/>
  <c r="D166" i="38"/>
  <c r="G165" i="38"/>
  <c r="I158" i="38"/>
  <c r="K152" i="38"/>
  <c r="I145" i="38"/>
  <c r="K144" i="38"/>
  <c r="K143" i="38"/>
  <c r="H138" i="38"/>
  <c r="H184" i="38"/>
  <c r="K192" i="37"/>
  <c r="K183" i="37"/>
  <c r="K172" i="37"/>
  <c r="K163" i="37"/>
  <c r="K206" i="37"/>
  <c r="K244" i="8"/>
  <c r="K175" i="37"/>
  <c r="K164" i="37"/>
  <c r="K142" i="37"/>
  <c r="L198" i="37"/>
  <c r="D198" i="37"/>
  <c r="L196" i="37"/>
  <c r="L190" i="37"/>
  <c r="L184" i="37"/>
  <c r="D182" i="37"/>
  <c r="D180" i="37"/>
  <c r="L174" i="37"/>
  <c r="K176" i="37"/>
  <c r="G140" i="37"/>
  <c r="G205" i="37"/>
  <c r="G142" i="37"/>
  <c r="G144" i="37"/>
  <c r="G146" i="37"/>
  <c r="G150" i="37"/>
  <c r="G151" i="37"/>
  <c r="G173" i="37"/>
  <c r="G189" i="37"/>
  <c r="G147" i="37"/>
  <c r="G161" i="37"/>
  <c r="G164" i="37"/>
  <c r="G177" i="37"/>
  <c r="G180" i="37"/>
  <c r="G193" i="37"/>
  <c r="G143" i="37"/>
  <c r="G165" i="37"/>
  <c r="G181" i="37"/>
  <c r="G155" i="37"/>
  <c r="G169" i="37"/>
  <c r="G185" i="37"/>
  <c r="G206" i="37"/>
  <c r="G244" i="8"/>
  <c r="G145" i="37"/>
  <c r="G163" i="37"/>
  <c r="G179" i="37"/>
  <c r="G195" i="37"/>
  <c r="G197" i="37"/>
  <c r="G199" i="37"/>
  <c r="K167" i="37"/>
  <c r="K204" i="37"/>
  <c r="K218" i="8"/>
  <c r="K179" i="37"/>
  <c r="E167" i="37"/>
  <c r="D199" i="37"/>
  <c r="D197" i="37"/>
  <c r="L195" i="37"/>
  <c r="K141" i="37"/>
  <c r="K143" i="37"/>
  <c r="K145" i="37"/>
  <c r="K147" i="37"/>
  <c r="K149" i="37"/>
  <c r="K144" i="37"/>
  <c r="K162" i="37"/>
  <c r="K178" i="37"/>
  <c r="K194" i="37"/>
  <c r="K140" i="37"/>
  <c r="K205" i="37"/>
  <c r="K231" i="8"/>
  <c r="K156" i="37"/>
  <c r="K166" i="37"/>
  <c r="K169" i="37"/>
  <c r="K182" i="37"/>
  <c r="K152" i="37"/>
  <c r="K170" i="37"/>
  <c r="K186" i="37"/>
  <c r="K148" i="37"/>
  <c r="K158" i="37"/>
  <c r="K161" i="37"/>
  <c r="K174" i="37"/>
  <c r="K190" i="37"/>
  <c r="K154" i="37"/>
  <c r="K168" i="37"/>
  <c r="K184" i="37"/>
  <c r="K196" i="37"/>
  <c r="K198" i="37"/>
  <c r="K189" i="37"/>
  <c r="K187" i="37"/>
  <c r="K185" i="37"/>
  <c r="K181" i="37"/>
  <c r="K177" i="37"/>
  <c r="K173" i="37"/>
  <c r="K171" i="37"/>
  <c r="K165" i="37"/>
  <c r="K150" i="37"/>
  <c r="H206" i="37"/>
  <c r="H244" i="8"/>
  <c r="J194" i="37"/>
  <c r="F189" i="37"/>
  <c r="J181" i="37"/>
  <c r="J178" i="37"/>
  <c r="F176" i="37"/>
  <c r="F173" i="37"/>
  <c r="J165" i="37"/>
  <c r="J162" i="37"/>
  <c r="F160" i="37"/>
  <c r="F156" i="37"/>
  <c r="F151" i="37"/>
  <c r="J144" i="37"/>
  <c r="F140" i="37"/>
  <c r="F205" i="37"/>
  <c r="F231" i="8"/>
  <c r="D138" i="37"/>
  <c r="L138" i="37"/>
  <c r="E138" i="37"/>
  <c r="E193" i="37"/>
  <c r="H142" i="37"/>
  <c r="H144" i="37"/>
  <c r="H146" i="37"/>
  <c r="H148" i="37"/>
  <c r="H152" i="37"/>
  <c r="H154" i="37"/>
  <c r="G148" i="37"/>
  <c r="L147" i="37"/>
  <c r="D147" i="37"/>
  <c r="H140" i="37"/>
  <c r="H205" i="37"/>
  <c r="H231" i="8"/>
  <c r="N73" i="37"/>
  <c r="H171" i="37"/>
  <c r="H153" i="37"/>
  <c r="D195" i="37"/>
  <c r="L193" i="37"/>
  <c r="D193" i="37"/>
  <c r="D191" i="37"/>
  <c r="L189" i="37"/>
  <c r="D189" i="37"/>
  <c r="H188" i="37"/>
  <c r="D187" i="37"/>
  <c r="H186" i="37"/>
  <c r="D185" i="37"/>
  <c r="H184" i="37"/>
  <c r="L183" i="37"/>
  <c r="D183" i="37"/>
  <c r="H182" i="37"/>
  <c r="L181" i="37"/>
  <c r="D181" i="37"/>
  <c r="H180" i="37"/>
  <c r="L179" i="37"/>
  <c r="D179" i="37"/>
  <c r="H178" i="37"/>
  <c r="L177" i="37"/>
  <c r="D177" i="37"/>
  <c r="H176" i="37"/>
  <c r="L175" i="37"/>
  <c r="D175" i="37"/>
  <c r="H174" i="37"/>
  <c r="L173" i="37"/>
  <c r="D173" i="37"/>
  <c r="H172" i="37"/>
  <c r="D171" i="37"/>
  <c r="H170" i="37"/>
  <c r="D169" i="37"/>
  <c r="H168" i="37"/>
  <c r="L167" i="37"/>
  <c r="D167" i="37"/>
  <c r="H166" i="37"/>
  <c r="L165" i="37"/>
  <c r="D165" i="37"/>
  <c r="H164" i="37"/>
  <c r="L163" i="37"/>
  <c r="D163" i="37"/>
  <c r="H162" i="37"/>
  <c r="L161" i="37"/>
  <c r="D161" i="37"/>
  <c r="H160" i="37"/>
  <c r="L159" i="37"/>
  <c r="D159" i="37"/>
  <c r="H158" i="37"/>
  <c r="L157" i="37"/>
  <c r="D157" i="37"/>
  <c r="H156" i="37"/>
  <c r="D155" i="37"/>
  <c r="K157" i="37"/>
  <c r="G156" i="37"/>
  <c r="K155" i="37"/>
  <c r="G154" i="37"/>
  <c r="K153" i="37"/>
  <c r="G152" i="37"/>
  <c r="K151" i="37"/>
  <c r="H150" i="37"/>
  <c r="H163" i="37"/>
  <c r="H145" i="37"/>
  <c r="I198" i="36"/>
  <c r="F198" i="36"/>
  <c r="F196" i="36"/>
  <c r="F190" i="36"/>
  <c r="F184" i="36"/>
  <c r="J173" i="36"/>
  <c r="F168" i="36"/>
  <c r="M194" i="36"/>
  <c r="I149" i="36"/>
  <c r="I152" i="36"/>
  <c r="I165" i="36"/>
  <c r="I168" i="36"/>
  <c r="I181" i="36"/>
  <c r="I184" i="36"/>
  <c r="I143" i="36"/>
  <c r="I146" i="36"/>
  <c r="I159" i="36"/>
  <c r="I162" i="36"/>
  <c r="I175" i="36"/>
  <c r="I178" i="36"/>
  <c r="I191" i="36"/>
  <c r="I194" i="36"/>
  <c r="I140" i="36"/>
  <c r="I205" i="36"/>
  <c r="I230" i="8"/>
  <c r="I153" i="36"/>
  <c r="I156" i="36"/>
  <c r="I169" i="36"/>
  <c r="I172" i="36"/>
  <c r="I185" i="36"/>
  <c r="I206" i="36"/>
  <c r="I243" i="8"/>
  <c r="I147" i="36"/>
  <c r="I150" i="36"/>
  <c r="I163" i="36"/>
  <c r="I166" i="36"/>
  <c r="I179" i="36"/>
  <c r="I182" i="36"/>
  <c r="I195" i="36"/>
  <c r="I197" i="36"/>
  <c r="I199" i="36"/>
  <c r="I141" i="36"/>
  <c r="I144" i="36"/>
  <c r="I157" i="36"/>
  <c r="I160" i="36"/>
  <c r="I173" i="36"/>
  <c r="I189" i="36"/>
  <c r="I151" i="36"/>
  <c r="I154" i="36"/>
  <c r="I167" i="36"/>
  <c r="I170" i="36"/>
  <c r="I183" i="36"/>
  <c r="I204" i="36"/>
  <c r="I217" i="8"/>
  <c r="I148" i="36"/>
  <c r="I142" i="36"/>
  <c r="I155" i="36"/>
  <c r="I145" i="36"/>
  <c r="I161" i="36"/>
  <c r="I164" i="36"/>
  <c r="I177" i="36"/>
  <c r="I180" i="36"/>
  <c r="I193" i="36"/>
  <c r="G197" i="36"/>
  <c r="K196" i="36"/>
  <c r="G193" i="36"/>
  <c r="G191" i="36"/>
  <c r="G183" i="36"/>
  <c r="K182" i="36"/>
  <c r="G177" i="36"/>
  <c r="G163" i="36"/>
  <c r="G161" i="36"/>
  <c r="G151" i="36"/>
  <c r="I190" i="36"/>
  <c r="I187" i="36"/>
  <c r="I174" i="36"/>
  <c r="I158" i="36"/>
  <c r="I192" i="36"/>
  <c r="I188" i="36"/>
  <c r="I186" i="36"/>
  <c r="M181" i="36"/>
  <c r="I176" i="36"/>
  <c r="I196" i="36"/>
  <c r="I171" i="36"/>
  <c r="L187" i="36"/>
  <c r="D181" i="36"/>
  <c r="D175" i="36"/>
  <c r="H170" i="36"/>
  <c r="D165" i="36"/>
  <c r="G184" i="36"/>
  <c r="G171" i="36"/>
  <c r="G168" i="36"/>
  <c r="G152" i="36"/>
  <c r="H138" i="36"/>
  <c r="H180" i="36"/>
  <c r="H145" i="36"/>
  <c r="G198" i="36"/>
  <c r="G196" i="36"/>
  <c r="G190" i="36"/>
  <c r="G158" i="36"/>
  <c r="G145" i="36"/>
  <c r="G142" i="36"/>
  <c r="G138" i="36"/>
  <c r="G180" i="36"/>
  <c r="G164" i="36"/>
  <c r="G148" i="36"/>
  <c r="F138" i="36"/>
  <c r="F186" i="36"/>
  <c r="H195" i="36"/>
  <c r="D194" i="36"/>
  <c r="N73" i="36"/>
  <c r="G186" i="36"/>
  <c r="G173" i="36"/>
  <c r="G170" i="36"/>
  <c r="G157" i="36"/>
  <c r="G154" i="36"/>
  <c r="G141" i="36"/>
  <c r="E138" i="36"/>
  <c r="E183" i="36"/>
  <c r="D150" i="36"/>
  <c r="D142" i="36"/>
  <c r="G192" i="36"/>
  <c r="G176" i="36"/>
  <c r="G160" i="36"/>
  <c r="G147" i="36"/>
  <c r="M138" i="36"/>
  <c r="M191" i="36"/>
  <c r="D138" i="36"/>
  <c r="D193" i="36"/>
  <c r="G185" i="36"/>
  <c r="G182" i="36"/>
  <c r="G169" i="36"/>
  <c r="G166" i="36"/>
  <c r="G153" i="36"/>
  <c r="L138" i="36"/>
  <c r="L194" i="36"/>
  <c r="G149" i="36"/>
  <c r="J138" i="36"/>
  <c r="J195" i="36"/>
  <c r="G188" i="36"/>
  <c r="G175" i="36"/>
  <c r="G172" i="36"/>
  <c r="G159" i="36"/>
  <c r="G143" i="36"/>
  <c r="G140" i="36"/>
  <c r="G205" i="36"/>
  <c r="K138" i="36"/>
  <c r="K188" i="36"/>
  <c r="F148" i="34"/>
  <c r="J144" i="34"/>
  <c r="G206" i="34"/>
  <c r="G241" i="8"/>
  <c r="G141" i="34"/>
  <c r="G145" i="34"/>
  <c r="G147" i="34"/>
  <c r="G140" i="34"/>
  <c r="G205" i="34"/>
  <c r="G142" i="34"/>
  <c r="G144" i="34"/>
  <c r="G146" i="34"/>
  <c r="G148" i="34"/>
  <c r="G150" i="34"/>
  <c r="G152" i="34"/>
  <c r="G154" i="34"/>
  <c r="G156" i="34"/>
  <c r="G158" i="34"/>
  <c r="G160" i="34"/>
  <c r="G162" i="34"/>
  <c r="G164" i="34"/>
  <c r="G166" i="34"/>
  <c r="G168" i="34"/>
  <c r="G170" i="34"/>
  <c r="G172" i="34"/>
  <c r="G174" i="34"/>
  <c r="G176" i="34"/>
  <c r="G178" i="34"/>
  <c r="G180" i="34"/>
  <c r="G182" i="34"/>
  <c r="G184" i="34"/>
  <c r="G186" i="34"/>
  <c r="G188" i="34"/>
  <c r="G190" i="34"/>
  <c r="G192" i="34"/>
  <c r="G194" i="34"/>
  <c r="G196" i="34"/>
  <c r="E187" i="34"/>
  <c r="E186" i="34"/>
  <c r="E171" i="34"/>
  <c r="E170" i="34"/>
  <c r="E165" i="34"/>
  <c r="E156" i="34"/>
  <c r="F199" i="34"/>
  <c r="F197" i="34"/>
  <c r="F195" i="34"/>
  <c r="F193" i="34"/>
  <c r="F191" i="34"/>
  <c r="F189" i="34"/>
  <c r="F187" i="34"/>
  <c r="F185" i="34"/>
  <c r="F183" i="34"/>
  <c r="F181" i="34"/>
  <c r="F179" i="34"/>
  <c r="F177" i="34"/>
  <c r="F175" i="34"/>
  <c r="F173" i="34"/>
  <c r="F171" i="34"/>
  <c r="F169" i="34"/>
  <c r="F167" i="34"/>
  <c r="F165" i="34"/>
  <c r="F163" i="34"/>
  <c r="F161" i="34"/>
  <c r="F159" i="34"/>
  <c r="F157" i="34"/>
  <c r="F155" i="34"/>
  <c r="F153" i="34"/>
  <c r="F151" i="34"/>
  <c r="F143" i="34"/>
  <c r="H141" i="34"/>
  <c r="H147" i="34"/>
  <c r="H153" i="34"/>
  <c r="H206" i="34"/>
  <c r="H241" i="8"/>
  <c r="H143" i="34"/>
  <c r="H145" i="34"/>
  <c r="H151" i="34"/>
  <c r="H149" i="34"/>
  <c r="H204" i="34"/>
  <c r="H215" i="8"/>
  <c r="E199" i="34"/>
  <c r="E185" i="34"/>
  <c r="E184" i="34"/>
  <c r="E169" i="34"/>
  <c r="E168" i="34"/>
  <c r="E166" i="34"/>
  <c r="E157" i="34"/>
  <c r="F204" i="34"/>
  <c r="F215" i="8"/>
  <c r="E197" i="34"/>
  <c r="E196" i="34"/>
  <c r="M188" i="34"/>
  <c r="M187" i="34"/>
  <c r="E181" i="34"/>
  <c r="E180" i="34"/>
  <c r="M172" i="34"/>
  <c r="M171" i="34"/>
  <c r="M163" i="34"/>
  <c r="M162" i="34"/>
  <c r="H160" i="34"/>
  <c r="E159" i="34"/>
  <c r="M155" i="34"/>
  <c r="M154" i="34"/>
  <c r="H148" i="34"/>
  <c r="H146" i="34"/>
  <c r="H144" i="34"/>
  <c r="H142" i="34"/>
  <c r="H140" i="34"/>
  <c r="H205" i="34"/>
  <c r="H228" i="8"/>
  <c r="M199" i="34"/>
  <c r="E195" i="34"/>
  <c r="E194" i="34"/>
  <c r="M186" i="34"/>
  <c r="M185" i="34"/>
  <c r="E179" i="34"/>
  <c r="E178" i="34"/>
  <c r="M170" i="34"/>
  <c r="M169" i="34"/>
  <c r="M165" i="34"/>
  <c r="M164" i="34"/>
  <c r="E160" i="34"/>
  <c r="H150" i="34"/>
  <c r="E149" i="34"/>
  <c r="E148" i="34"/>
  <c r="E147" i="34"/>
  <c r="E146" i="34"/>
  <c r="E145" i="34"/>
  <c r="E144" i="34"/>
  <c r="E143" i="34"/>
  <c r="E142" i="34"/>
  <c r="E141" i="34"/>
  <c r="E140" i="34"/>
  <c r="E205" i="34"/>
  <c r="E228" i="8"/>
  <c r="J140" i="34"/>
  <c r="J205" i="34"/>
  <c r="J228" i="8"/>
  <c r="J142" i="34"/>
  <c r="J146" i="34"/>
  <c r="J148" i="34"/>
  <c r="J141" i="34"/>
  <c r="J143" i="34"/>
  <c r="J145" i="34"/>
  <c r="J147" i="34"/>
  <c r="J149" i="34"/>
  <c r="J151" i="34"/>
  <c r="J153" i="34"/>
  <c r="J155" i="34"/>
  <c r="J157" i="34"/>
  <c r="J159" i="34"/>
  <c r="J161" i="34"/>
  <c r="J163" i="34"/>
  <c r="J165" i="34"/>
  <c r="J167" i="34"/>
  <c r="J169" i="34"/>
  <c r="J171" i="34"/>
  <c r="J173" i="34"/>
  <c r="J175" i="34"/>
  <c r="J177" i="34"/>
  <c r="J179" i="34"/>
  <c r="J181" i="34"/>
  <c r="J183" i="34"/>
  <c r="J185" i="34"/>
  <c r="J187" i="34"/>
  <c r="J189" i="34"/>
  <c r="J191" i="34"/>
  <c r="J193" i="34"/>
  <c r="J195" i="34"/>
  <c r="J197" i="34"/>
  <c r="J199" i="34"/>
  <c r="E206" i="34"/>
  <c r="E241" i="8"/>
  <c r="M198" i="34"/>
  <c r="E193" i="34"/>
  <c r="E192" i="34"/>
  <c r="M184" i="34"/>
  <c r="M183" i="34"/>
  <c r="E177" i="34"/>
  <c r="E176" i="34"/>
  <c r="M168" i="34"/>
  <c r="M167" i="34"/>
  <c r="H162" i="34"/>
  <c r="E161" i="34"/>
  <c r="M157" i="34"/>
  <c r="M156" i="34"/>
  <c r="H154" i="34"/>
  <c r="H152" i="34"/>
  <c r="E150" i="34"/>
  <c r="F141" i="34"/>
  <c r="F145" i="34"/>
  <c r="F147" i="34"/>
  <c r="F149" i="34"/>
  <c r="F140" i="34"/>
  <c r="F205" i="34"/>
  <c r="F228" i="8"/>
  <c r="F142" i="34"/>
  <c r="F144" i="34"/>
  <c r="F146" i="34"/>
  <c r="F150" i="34"/>
  <c r="F152" i="34"/>
  <c r="F154" i="34"/>
  <c r="F156" i="34"/>
  <c r="F158" i="34"/>
  <c r="F160" i="34"/>
  <c r="F162" i="34"/>
  <c r="F164" i="34"/>
  <c r="F166" i="34"/>
  <c r="F168" i="34"/>
  <c r="F170" i="34"/>
  <c r="F172" i="34"/>
  <c r="F174" i="34"/>
  <c r="F176" i="34"/>
  <c r="F178" i="34"/>
  <c r="F180" i="34"/>
  <c r="F182" i="34"/>
  <c r="F184" i="34"/>
  <c r="F186" i="34"/>
  <c r="F188" i="34"/>
  <c r="F190" i="34"/>
  <c r="F192" i="34"/>
  <c r="F194" i="34"/>
  <c r="F196" i="34"/>
  <c r="F198" i="34"/>
  <c r="H165" i="34"/>
  <c r="H163" i="34"/>
  <c r="H161" i="34"/>
  <c r="H159" i="34"/>
  <c r="H157" i="34"/>
  <c r="H155" i="34"/>
  <c r="K148" i="34"/>
  <c r="K146" i="34"/>
  <c r="K144" i="34"/>
  <c r="K140" i="34"/>
  <c r="K205" i="34"/>
  <c r="K228" i="8"/>
  <c r="E140" i="32"/>
  <c r="E205" i="32"/>
  <c r="E226" i="8"/>
  <c r="E145" i="32"/>
  <c r="E141" i="32"/>
  <c r="E152" i="32"/>
  <c r="E142" i="32"/>
  <c r="E204" i="32"/>
  <c r="E213" i="8"/>
  <c r="E151" i="32"/>
  <c r="E165" i="32"/>
  <c r="E171" i="32"/>
  <c r="E193" i="32"/>
  <c r="E197" i="32"/>
  <c r="E161" i="32"/>
  <c r="E180" i="32"/>
  <c r="E191" i="32"/>
  <c r="E144" i="32"/>
  <c r="E177" i="32"/>
  <c r="E183" i="32"/>
  <c r="E206" i="32"/>
  <c r="E239" i="8"/>
  <c r="E150" i="32"/>
  <c r="E167" i="32"/>
  <c r="E178" i="32"/>
  <c r="E184" i="32"/>
  <c r="E153" i="32"/>
  <c r="E162" i="32"/>
  <c r="E143" i="32"/>
  <c r="E157" i="32"/>
  <c r="E168" i="32"/>
  <c r="E195" i="32"/>
  <c r="E148" i="32"/>
  <c r="E149" i="32"/>
  <c r="E154" i="32"/>
  <c r="E155" i="32"/>
  <c r="E159" i="32"/>
  <c r="E160" i="32"/>
  <c r="E174" i="32"/>
  <c r="E179" i="32"/>
  <c r="E185" i="32"/>
  <c r="E196" i="32"/>
  <c r="E169" i="32"/>
  <c r="E175" i="32"/>
  <c r="E199" i="32"/>
  <c r="G138" i="32"/>
  <c r="J138" i="32"/>
  <c r="J155" i="32"/>
  <c r="J144" i="32"/>
  <c r="J149" i="32"/>
  <c r="F138" i="32"/>
  <c r="J147" i="32"/>
  <c r="J159" i="32"/>
  <c r="J191" i="32"/>
  <c r="J198" i="32"/>
  <c r="M138" i="32"/>
  <c r="M190" i="32"/>
  <c r="H138" i="32"/>
  <c r="H192" i="32"/>
  <c r="J175" i="32"/>
  <c r="J186" i="32"/>
  <c r="J151" i="32"/>
  <c r="J156" i="32"/>
  <c r="J177" i="32"/>
  <c r="J164" i="32"/>
  <c r="J171" i="32"/>
  <c r="J182" i="32"/>
  <c r="J188" i="32"/>
  <c r="J157" i="32"/>
  <c r="J158" i="32"/>
  <c r="J167" i="32"/>
  <c r="H198" i="32"/>
  <c r="L197" i="32"/>
  <c r="H196" i="32"/>
  <c r="L195" i="32"/>
  <c r="H194" i="32"/>
  <c r="D191" i="32"/>
  <c r="H190" i="32"/>
  <c r="D189" i="32"/>
  <c r="L187" i="32"/>
  <c r="L181" i="32"/>
  <c r="D181" i="32"/>
  <c r="H180" i="32"/>
  <c r="L179" i="32"/>
  <c r="L173" i="32"/>
  <c r="D173" i="32"/>
  <c r="H170" i="32"/>
  <c r="L169" i="32"/>
  <c r="H168" i="32"/>
  <c r="H164" i="32"/>
  <c r="L163" i="32"/>
  <c r="L161" i="32"/>
  <c r="D161" i="32"/>
  <c r="L159" i="32"/>
  <c r="D157" i="32"/>
  <c r="H156" i="32"/>
  <c r="D155" i="32"/>
  <c r="H154" i="32"/>
  <c r="L151" i="32"/>
  <c r="E187" i="32"/>
  <c r="E176" i="32"/>
  <c r="J140" i="32"/>
  <c r="J205" i="32"/>
  <c r="J226" i="8"/>
  <c r="E198" i="32"/>
  <c r="E194" i="32"/>
  <c r="I193" i="32"/>
  <c r="M192" i="32"/>
  <c r="E192" i="32"/>
  <c r="E190" i="32"/>
  <c r="E188" i="32"/>
  <c r="I185" i="32"/>
  <c r="M184" i="32"/>
  <c r="E182" i="32"/>
  <c r="E172" i="32"/>
  <c r="E166" i="32"/>
  <c r="E164" i="32"/>
  <c r="E181" i="32"/>
  <c r="J154" i="32"/>
  <c r="I194" i="32"/>
  <c r="E189" i="32"/>
  <c r="E173" i="32"/>
  <c r="E163" i="32"/>
  <c r="I156" i="32"/>
  <c r="J150" i="32"/>
  <c r="L177" i="32"/>
  <c r="H172" i="32"/>
  <c r="H162" i="32"/>
  <c r="D153" i="32"/>
  <c r="D151" i="32"/>
  <c r="I150" i="32"/>
  <c r="H147" i="32"/>
  <c r="G144" i="32"/>
  <c r="D140" i="32"/>
  <c r="D205" i="32"/>
  <c r="D226" i="8"/>
  <c r="L193" i="32"/>
  <c r="F192" i="32"/>
  <c r="J181" i="32"/>
  <c r="E186" i="32"/>
  <c r="E170" i="32"/>
  <c r="I161" i="32"/>
  <c r="E158" i="32"/>
  <c r="E156" i="32"/>
  <c r="E147" i="32"/>
  <c r="F141" i="32"/>
  <c r="H188" i="32"/>
  <c r="G199" i="32"/>
  <c r="G197" i="32"/>
  <c r="G185" i="32"/>
  <c r="G169" i="32"/>
  <c r="L148" i="32"/>
  <c r="D148" i="32"/>
  <c r="D138" i="32"/>
  <c r="D185" i="32"/>
  <c r="L138" i="32"/>
  <c r="L199" i="32"/>
  <c r="N73" i="32"/>
  <c r="I138" i="32"/>
  <c r="I179" i="32"/>
  <c r="I145" i="32"/>
  <c r="I140" i="32"/>
  <c r="I205" i="32"/>
  <c r="I226" i="8"/>
  <c r="K138" i="32"/>
  <c r="L144" i="32"/>
  <c r="L194" i="32"/>
  <c r="D194" i="32"/>
  <c r="H193" i="32"/>
  <c r="L192" i="32"/>
  <c r="H191" i="32"/>
  <c r="L190" i="32"/>
  <c r="H189" i="32"/>
  <c r="L188" i="32"/>
  <c r="D188" i="32"/>
  <c r="H187" i="32"/>
  <c r="L186" i="32"/>
  <c r="D186" i="32"/>
  <c r="H185" i="32"/>
  <c r="D184" i="32"/>
  <c r="H183" i="32"/>
  <c r="L182" i="32"/>
  <c r="D182" i="32"/>
  <c r="H181" i="32"/>
  <c r="L180" i="32"/>
  <c r="H179" i="32"/>
  <c r="L178" i="32"/>
  <c r="D178" i="32"/>
  <c r="H177" i="32"/>
  <c r="L176" i="32"/>
  <c r="H175" i="32"/>
  <c r="L174" i="32"/>
  <c r="H173" i="32"/>
  <c r="L172" i="32"/>
  <c r="D172" i="32"/>
  <c r="H171" i="32"/>
  <c r="L170" i="32"/>
  <c r="D170" i="32"/>
  <c r="H169" i="32"/>
  <c r="D168" i="32"/>
  <c r="H167" i="32"/>
  <c r="L166" i="32"/>
  <c r="D166" i="32"/>
  <c r="H165" i="32"/>
  <c r="L164" i="32"/>
  <c r="H163" i="32"/>
  <c r="L162" i="32"/>
  <c r="D162" i="32"/>
  <c r="H161" i="32"/>
  <c r="L160" i="32"/>
  <c r="H159" i="32"/>
  <c r="L158" i="32"/>
  <c r="H157" i="32"/>
  <c r="L156" i="32"/>
  <c r="D156" i="32"/>
  <c r="H155" i="32"/>
  <c r="L154" i="32"/>
  <c r="D154" i="32"/>
  <c r="H153" i="32"/>
  <c r="D152" i="32"/>
  <c r="H151" i="32"/>
  <c r="G148" i="32"/>
  <c r="H140" i="31"/>
  <c r="H205" i="31"/>
  <c r="H225" i="8"/>
  <c r="D191" i="31"/>
  <c r="D185" i="31"/>
  <c r="H204" i="31"/>
  <c r="H212" i="8"/>
  <c r="M198" i="31"/>
  <c r="H193" i="31"/>
  <c r="E184" i="31"/>
  <c r="M180" i="31"/>
  <c r="H177" i="31"/>
  <c r="H172" i="31"/>
  <c r="E168" i="31"/>
  <c r="M164" i="31"/>
  <c r="E158" i="31"/>
  <c r="H155" i="31"/>
  <c r="H154" i="31"/>
  <c r="M148" i="31"/>
  <c r="I140" i="31"/>
  <c r="I205" i="31"/>
  <c r="I225" i="8"/>
  <c r="I142" i="31"/>
  <c r="I144" i="31"/>
  <c r="I146" i="31"/>
  <c r="I148" i="31"/>
  <c r="I150" i="31"/>
  <c r="I204" i="31"/>
  <c r="I212" i="8"/>
  <c r="F141" i="31"/>
  <c r="F143" i="31"/>
  <c r="F145" i="31"/>
  <c r="F147" i="31"/>
  <c r="F149" i="31"/>
  <c r="F151" i="31"/>
  <c r="F153" i="31"/>
  <c r="F155" i="31"/>
  <c r="F157" i="31"/>
  <c r="F159" i="31"/>
  <c r="F161" i="31"/>
  <c r="F163" i="31"/>
  <c r="M145" i="31"/>
  <c r="E145" i="31"/>
  <c r="G140" i="31"/>
  <c r="G205" i="31"/>
  <c r="M206" i="31"/>
  <c r="M238" i="8"/>
  <c r="M184" i="31"/>
  <c r="H181" i="31"/>
  <c r="H176" i="31"/>
  <c r="M168" i="31"/>
  <c r="H165" i="31"/>
  <c r="M160" i="31"/>
  <c r="H151" i="31"/>
  <c r="H150" i="31"/>
  <c r="E141" i="31"/>
  <c r="E147" i="31"/>
  <c r="G142" i="31"/>
  <c r="G144" i="31"/>
  <c r="G146" i="31"/>
  <c r="G148" i="31"/>
  <c r="G150" i="31"/>
  <c r="M157" i="31"/>
  <c r="M155" i="31"/>
  <c r="M153" i="31"/>
  <c r="M151" i="31"/>
  <c r="M143" i="31"/>
  <c r="H185" i="31"/>
  <c r="H180" i="31"/>
  <c r="H169" i="31"/>
  <c r="H163" i="31"/>
  <c r="H162" i="31"/>
  <c r="H147" i="31"/>
  <c r="H146" i="31"/>
  <c r="H190" i="31"/>
  <c r="H174" i="31"/>
  <c r="H161" i="31"/>
  <c r="H145" i="31"/>
  <c r="H144" i="31"/>
  <c r="M141" i="31"/>
  <c r="M147" i="31"/>
  <c r="G172" i="31"/>
  <c r="G170" i="31"/>
  <c r="G168" i="31"/>
  <c r="G166" i="31"/>
  <c r="G164" i="31"/>
  <c r="G162" i="31"/>
  <c r="G160" i="31"/>
  <c r="G158" i="31"/>
  <c r="G156" i="31"/>
  <c r="K155" i="31"/>
  <c r="G154" i="31"/>
  <c r="K153" i="31"/>
  <c r="G152" i="31"/>
  <c r="K151" i="31"/>
  <c r="M149" i="31"/>
  <c r="E149" i="31"/>
  <c r="K143" i="31"/>
  <c r="H195" i="31"/>
  <c r="H179" i="31"/>
  <c r="H160" i="31"/>
  <c r="H206" i="31"/>
  <c r="H238" i="8"/>
  <c r="M196" i="31"/>
  <c r="M192" i="31"/>
  <c r="H189" i="31"/>
  <c r="E180" i="31"/>
  <c r="M176" i="31"/>
  <c r="H173" i="31"/>
  <c r="H168" i="31"/>
  <c r="E162" i="31"/>
  <c r="H159" i="31"/>
  <c r="H158" i="31"/>
  <c r="M152" i="31"/>
  <c r="E146" i="31"/>
  <c r="G145" i="31"/>
  <c r="H143" i="31"/>
  <c r="H142" i="31"/>
  <c r="K141" i="31"/>
  <c r="K149" i="31"/>
  <c r="G206" i="31"/>
  <c r="G238" i="8"/>
  <c r="E198" i="31"/>
  <c r="H197" i="31"/>
  <c r="E190" i="31"/>
  <c r="M186" i="31"/>
  <c r="H183" i="31"/>
  <c r="H178" i="31"/>
  <c r="E174" i="31"/>
  <c r="M170" i="31"/>
  <c r="H167" i="31"/>
  <c r="E160" i="31"/>
  <c r="H157" i="31"/>
  <c r="H156" i="31"/>
  <c r="M150" i="31"/>
  <c r="E144" i="31"/>
  <c r="H141" i="31"/>
  <c r="J140" i="31"/>
  <c r="J205" i="31"/>
  <c r="J225" i="8"/>
  <c r="J146" i="31"/>
  <c r="J152" i="31"/>
  <c r="J154" i="31"/>
  <c r="J156" i="31"/>
  <c r="J158" i="31"/>
  <c r="J160" i="31"/>
  <c r="J162" i="31"/>
  <c r="J164" i="31"/>
  <c r="D138" i="31"/>
  <c r="N73" i="31"/>
  <c r="D142" i="33"/>
  <c r="D144" i="33"/>
  <c r="D146" i="33"/>
  <c r="D150" i="33"/>
  <c r="D152" i="33"/>
  <c r="D149" i="33"/>
  <c r="D147" i="33"/>
  <c r="D177" i="33"/>
  <c r="D141" i="33"/>
  <c r="D181" i="33"/>
  <c r="D167" i="33"/>
  <c r="D161" i="33"/>
  <c r="D198" i="33"/>
  <c r="D189" i="33"/>
  <c r="D204" i="33"/>
  <c r="D214" i="8"/>
  <c r="D196" i="33"/>
  <c r="E191" i="33"/>
  <c r="D165" i="33"/>
  <c r="D157" i="33"/>
  <c r="E177" i="33"/>
  <c r="E163" i="33"/>
  <c r="E159" i="33"/>
  <c r="E155" i="33"/>
  <c r="D148" i="33"/>
  <c r="D145" i="33"/>
  <c r="E175" i="33"/>
  <c r="F146" i="33"/>
  <c r="E143" i="33"/>
  <c r="E140" i="33"/>
  <c r="D183" i="33"/>
  <c r="D193" i="33"/>
  <c r="J138" i="33"/>
  <c r="J169" i="33"/>
  <c r="J177" i="33"/>
  <c r="D151" i="33"/>
  <c r="E185" i="33"/>
  <c r="J150" i="33"/>
  <c r="I138" i="33"/>
  <c r="I145" i="33"/>
  <c r="E138" i="33"/>
  <c r="E189" i="33"/>
  <c r="F138" i="33"/>
  <c r="F149" i="33"/>
  <c r="G138" i="33"/>
  <c r="G149" i="33"/>
  <c r="H138" i="33"/>
  <c r="H198" i="33"/>
  <c r="K138" i="33"/>
  <c r="L138" i="33"/>
  <c r="L148" i="33"/>
  <c r="M138" i="33"/>
  <c r="M191" i="33"/>
  <c r="D173" i="33"/>
  <c r="D199" i="33"/>
  <c r="D197" i="33"/>
  <c r="D195" i="33"/>
  <c r="D191" i="33"/>
  <c r="D187" i="33"/>
  <c r="D185" i="33"/>
  <c r="H184" i="33"/>
  <c r="D179" i="33"/>
  <c r="D175" i="33"/>
  <c r="D171" i="33"/>
  <c r="D169" i="33"/>
  <c r="D163" i="33"/>
  <c r="D159" i="33"/>
  <c r="H158" i="33"/>
  <c r="D155" i="33"/>
  <c r="D153" i="33"/>
  <c r="E146" i="33"/>
  <c r="D143" i="33"/>
  <c r="D172" i="33"/>
  <c r="D140" i="33"/>
  <c r="D194" i="33"/>
  <c r="D192" i="33"/>
  <c r="L190" i="33"/>
  <c r="D190" i="33"/>
  <c r="D188" i="33"/>
  <c r="D186" i="33"/>
  <c r="D184" i="33"/>
  <c r="D182" i="33"/>
  <c r="D180" i="33"/>
  <c r="D178" i="33"/>
  <c r="D176" i="33"/>
  <c r="H175" i="33"/>
  <c r="D174" i="33"/>
  <c r="H171" i="33"/>
  <c r="D170" i="33"/>
  <c r="D168" i="33"/>
  <c r="D166" i="33"/>
  <c r="D164" i="33"/>
  <c r="D162" i="33"/>
  <c r="D160" i="33"/>
  <c r="D158" i="33"/>
  <c r="L156" i="33"/>
  <c r="D156" i="33"/>
  <c r="D154" i="33"/>
  <c r="N73" i="33"/>
  <c r="B480" i="3"/>
  <c r="B511" i="3"/>
  <c r="C511" i="3"/>
  <c r="B454" i="3"/>
  <c r="B510" i="3"/>
  <c r="C510" i="3"/>
  <c r="B453" i="3"/>
  <c r="B479" i="3"/>
  <c r="B455" i="3"/>
  <c r="B481" i="3"/>
  <c r="B512" i="3"/>
  <c r="C512" i="3"/>
  <c r="C225" i="3"/>
  <c r="D254" i="3"/>
  <c r="B226" i="3"/>
  <c r="C226" i="3"/>
  <c r="G226" i="3"/>
  <c r="E255" i="3"/>
  <c r="C224" i="3"/>
  <c r="C253" i="3"/>
  <c r="B223" i="3"/>
  <c r="C223" i="3"/>
  <c r="B252" i="3"/>
  <c r="B224" i="3"/>
  <c r="B225" i="3"/>
  <c r="I225" i="3"/>
  <c r="D480" i="3"/>
  <c r="H192" i="38"/>
  <c r="E174" i="38"/>
  <c r="F162" i="38"/>
  <c r="H194" i="38"/>
  <c r="H152" i="38"/>
  <c r="H160" i="38"/>
  <c r="H168" i="38"/>
  <c r="H176" i="38"/>
  <c r="E162" i="38"/>
  <c r="E178" i="38"/>
  <c r="E194" i="38"/>
  <c r="F164" i="38"/>
  <c r="F196" i="38"/>
  <c r="F159" i="38"/>
  <c r="E158" i="38"/>
  <c r="E190" i="38"/>
  <c r="F194" i="38"/>
  <c r="E148" i="38"/>
  <c r="M147" i="38"/>
  <c r="E149" i="38"/>
  <c r="M162" i="38"/>
  <c r="M178" i="38"/>
  <c r="M194" i="38"/>
  <c r="F168" i="38"/>
  <c r="F198" i="38"/>
  <c r="F140" i="38"/>
  <c r="F205" i="38"/>
  <c r="F232" i="8"/>
  <c r="F149" i="38"/>
  <c r="F156" i="38"/>
  <c r="F169" i="38"/>
  <c r="F185" i="38"/>
  <c r="F170" i="38"/>
  <c r="F167" i="38"/>
  <c r="F163" i="38"/>
  <c r="F166" i="38"/>
  <c r="F179" i="38"/>
  <c r="F182" i="38"/>
  <c r="F195" i="38"/>
  <c r="F197" i="38"/>
  <c r="F199" i="38"/>
  <c r="F142" i="38"/>
  <c r="F143" i="38"/>
  <c r="F150" i="38"/>
  <c r="F151" i="38"/>
  <c r="F157" i="38"/>
  <c r="F160" i="38"/>
  <c r="F173" i="38"/>
  <c r="F176" i="38"/>
  <c r="F189" i="38"/>
  <c r="F192" i="38"/>
  <c r="F144" i="38"/>
  <c r="F145" i="38"/>
  <c r="F152" i="38"/>
  <c r="F153" i="38"/>
  <c r="F161" i="38"/>
  <c r="F177" i="38"/>
  <c r="F193" i="38"/>
  <c r="F171" i="38"/>
  <c r="F187" i="38"/>
  <c r="F141" i="38"/>
  <c r="F148" i="38"/>
  <c r="F188" i="38"/>
  <c r="F146" i="38"/>
  <c r="F147" i="38"/>
  <c r="F154" i="38"/>
  <c r="F155" i="38"/>
  <c r="F172" i="38"/>
  <c r="F206" i="38"/>
  <c r="F245" i="8"/>
  <c r="F183" i="38"/>
  <c r="F204" i="38"/>
  <c r="F219" i="8"/>
  <c r="F186" i="38"/>
  <c r="M166" i="38"/>
  <c r="E196" i="38"/>
  <c r="F174" i="38"/>
  <c r="F175" i="38"/>
  <c r="H140" i="38"/>
  <c r="H205" i="38"/>
  <c r="H232" i="8"/>
  <c r="H142" i="38"/>
  <c r="H144" i="38"/>
  <c r="H146" i="38"/>
  <c r="H171" i="38"/>
  <c r="H187" i="38"/>
  <c r="H179" i="38"/>
  <c r="H159" i="38"/>
  <c r="H175" i="38"/>
  <c r="H191" i="38"/>
  <c r="H141" i="38"/>
  <c r="H149" i="38"/>
  <c r="H169" i="38"/>
  <c r="H185" i="38"/>
  <c r="H206" i="38"/>
  <c r="H245" i="8"/>
  <c r="H143" i="38"/>
  <c r="H151" i="38"/>
  <c r="H157" i="38"/>
  <c r="H173" i="38"/>
  <c r="H189" i="38"/>
  <c r="H167" i="38"/>
  <c r="H183" i="38"/>
  <c r="H204" i="38"/>
  <c r="H219" i="8"/>
  <c r="H155" i="38"/>
  <c r="H165" i="38"/>
  <c r="H181" i="38"/>
  <c r="H145" i="38"/>
  <c r="H153" i="38"/>
  <c r="H161" i="38"/>
  <c r="H177" i="38"/>
  <c r="H193" i="38"/>
  <c r="H147" i="38"/>
  <c r="H163" i="38"/>
  <c r="H199" i="38"/>
  <c r="H195" i="38"/>
  <c r="H197" i="38"/>
  <c r="H150" i="38"/>
  <c r="M141" i="38"/>
  <c r="M143" i="38"/>
  <c r="M145" i="38"/>
  <c r="M151" i="38"/>
  <c r="M153" i="38"/>
  <c r="M155" i="38"/>
  <c r="M142" i="38"/>
  <c r="M150" i="38"/>
  <c r="M163" i="38"/>
  <c r="M179" i="38"/>
  <c r="M206" i="38"/>
  <c r="M245" i="8"/>
  <c r="M173" i="38"/>
  <c r="M189" i="38"/>
  <c r="M195" i="38"/>
  <c r="M197" i="38"/>
  <c r="M171" i="38"/>
  <c r="M174" i="38"/>
  <c r="M144" i="38"/>
  <c r="M152" i="38"/>
  <c r="M167" i="38"/>
  <c r="M170" i="38"/>
  <c r="M183" i="38"/>
  <c r="M186" i="38"/>
  <c r="M161" i="38"/>
  <c r="M164" i="38"/>
  <c r="M177" i="38"/>
  <c r="M180" i="38"/>
  <c r="M193" i="38"/>
  <c r="M204" i="38"/>
  <c r="M219" i="8"/>
  <c r="M146" i="38"/>
  <c r="M154" i="38"/>
  <c r="M158" i="38"/>
  <c r="M165" i="38"/>
  <c r="M181" i="38"/>
  <c r="M140" i="38"/>
  <c r="M205" i="38"/>
  <c r="M232" i="8"/>
  <c r="M148" i="38"/>
  <c r="M159" i="38"/>
  <c r="M175" i="38"/>
  <c r="M191" i="38"/>
  <c r="M157" i="38"/>
  <c r="M176" i="38"/>
  <c r="M192" i="38"/>
  <c r="M169" i="38"/>
  <c r="M185" i="38"/>
  <c r="M160" i="38"/>
  <c r="M199" i="38"/>
  <c r="M190" i="38"/>
  <c r="M187" i="38"/>
  <c r="E168" i="38"/>
  <c r="E184" i="38"/>
  <c r="M196" i="38"/>
  <c r="F178" i="38"/>
  <c r="F181" i="38"/>
  <c r="H156" i="38"/>
  <c r="H172" i="38"/>
  <c r="H180" i="38"/>
  <c r="H188" i="38"/>
  <c r="E141" i="38"/>
  <c r="E143" i="38"/>
  <c r="E145" i="38"/>
  <c r="E151" i="38"/>
  <c r="E153" i="38"/>
  <c r="E155" i="38"/>
  <c r="E140" i="38"/>
  <c r="E205" i="38"/>
  <c r="E232" i="8"/>
  <c r="E169" i="38"/>
  <c r="E185" i="38"/>
  <c r="E206" i="38"/>
  <c r="E245" i="8"/>
  <c r="E199" i="38"/>
  <c r="E180" i="38"/>
  <c r="E142" i="38"/>
  <c r="E150" i="38"/>
  <c r="E157" i="38"/>
  <c r="E160" i="38"/>
  <c r="E173" i="38"/>
  <c r="E176" i="38"/>
  <c r="E189" i="38"/>
  <c r="E192" i="38"/>
  <c r="E167" i="38"/>
  <c r="E170" i="38"/>
  <c r="E183" i="38"/>
  <c r="E186" i="38"/>
  <c r="E204" i="38"/>
  <c r="E219" i="8"/>
  <c r="E144" i="38"/>
  <c r="E152" i="38"/>
  <c r="E161" i="38"/>
  <c r="E164" i="38"/>
  <c r="E177" i="38"/>
  <c r="E171" i="38"/>
  <c r="E187" i="38"/>
  <c r="E165" i="38"/>
  <c r="E181" i="38"/>
  <c r="E179" i="38"/>
  <c r="E197" i="38"/>
  <c r="E159" i="38"/>
  <c r="E175" i="38"/>
  <c r="E191" i="38"/>
  <c r="E163" i="38"/>
  <c r="E166" i="38"/>
  <c r="E182" i="38"/>
  <c r="E195" i="38"/>
  <c r="E193" i="38"/>
  <c r="E154" i="38"/>
  <c r="M168" i="38"/>
  <c r="M184" i="38"/>
  <c r="E198" i="38"/>
  <c r="F180" i="38"/>
  <c r="F191" i="38"/>
  <c r="E147" i="38"/>
  <c r="E156" i="38"/>
  <c r="E172" i="38"/>
  <c r="E188" i="38"/>
  <c r="M198" i="38"/>
  <c r="F184" i="38"/>
  <c r="H196" i="38"/>
  <c r="H158" i="38"/>
  <c r="H166" i="38"/>
  <c r="H174" i="38"/>
  <c r="H182" i="38"/>
  <c r="H190" i="38"/>
  <c r="M156" i="38"/>
  <c r="M172" i="38"/>
  <c r="M188" i="38"/>
  <c r="F158" i="38"/>
  <c r="F190" i="38"/>
  <c r="H198" i="38"/>
  <c r="L141" i="37"/>
  <c r="L143" i="37"/>
  <c r="L145" i="37"/>
  <c r="L149" i="37"/>
  <c r="L151" i="37"/>
  <c r="L153" i="37"/>
  <c r="L154" i="37"/>
  <c r="L168" i="37"/>
  <c r="L150" i="37"/>
  <c r="L172" i="37"/>
  <c r="L188" i="37"/>
  <c r="L146" i="37"/>
  <c r="L160" i="37"/>
  <c r="L176" i="37"/>
  <c r="L142" i="37"/>
  <c r="L164" i="37"/>
  <c r="L180" i="37"/>
  <c r="L204" i="37"/>
  <c r="L218" i="8"/>
  <c r="L148" i="37"/>
  <c r="L156" i="37"/>
  <c r="L170" i="37"/>
  <c r="L144" i="37"/>
  <c r="L166" i="37"/>
  <c r="L178" i="37"/>
  <c r="L186" i="37"/>
  <c r="L194" i="37"/>
  <c r="L152" i="37"/>
  <c r="L182" i="37"/>
  <c r="L140" i="37"/>
  <c r="L205" i="37"/>
  <c r="L231" i="8"/>
  <c r="L162" i="37"/>
  <c r="L206" i="37"/>
  <c r="L244" i="8"/>
  <c r="L199" i="37"/>
  <c r="L158" i="37"/>
  <c r="L192" i="37"/>
  <c r="E147" i="37"/>
  <c r="E152" i="37"/>
  <c r="E161" i="37"/>
  <c r="E164" i="37"/>
  <c r="E180" i="37"/>
  <c r="E143" i="37"/>
  <c r="E148" i="37"/>
  <c r="E165" i="37"/>
  <c r="E168" i="37"/>
  <c r="E181" i="37"/>
  <c r="E184" i="37"/>
  <c r="E144" i="37"/>
  <c r="E155" i="37"/>
  <c r="E172" i="37"/>
  <c r="E188" i="37"/>
  <c r="E206" i="37"/>
  <c r="E244" i="8"/>
  <c r="E140" i="37"/>
  <c r="E205" i="37"/>
  <c r="E231" i="8"/>
  <c r="E151" i="37"/>
  <c r="E156" i="37"/>
  <c r="E160" i="37"/>
  <c r="E173" i="37"/>
  <c r="E176" i="37"/>
  <c r="E192" i="37"/>
  <c r="E141" i="37"/>
  <c r="E146" i="37"/>
  <c r="E170" i="37"/>
  <c r="E186" i="37"/>
  <c r="E204" i="37"/>
  <c r="E218" i="8"/>
  <c r="E154" i="37"/>
  <c r="E166" i="37"/>
  <c r="E175" i="37"/>
  <c r="E195" i="37"/>
  <c r="E196" i="37"/>
  <c r="E198" i="37"/>
  <c r="E194" i="37"/>
  <c r="E153" i="37"/>
  <c r="E174" i="37"/>
  <c r="E142" i="37"/>
  <c r="E191" i="37"/>
  <c r="E149" i="37"/>
  <c r="E162" i="37"/>
  <c r="E163" i="37"/>
  <c r="E182" i="37"/>
  <c r="E190" i="37"/>
  <c r="E150" i="37"/>
  <c r="E158" i="37"/>
  <c r="E159" i="37"/>
  <c r="E171" i="37"/>
  <c r="E145" i="37"/>
  <c r="E178" i="37"/>
  <c r="E179" i="37"/>
  <c r="E187" i="37"/>
  <c r="E189" i="37"/>
  <c r="L155" i="37"/>
  <c r="L171" i="37"/>
  <c r="L187" i="37"/>
  <c r="D141" i="37"/>
  <c r="D143" i="37"/>
  <c r="D145" i="37"/>
  <c r="D149" i="37"/>
  <c r="D151" i="37"/>
  <c r="D153" i="37"/>
  <c r="D142" i="37"/>
  <c r="D158" i="37"/>
  <c r="D174" i="37"/>
  <c r="N138" i="37"/>
  <c r="N206" i="37"/>
  <c r="D154" i="37"/>
  <c r="D162" i="37"/>
  <c r="D178" i="37"/>
  <c r="D194" i="37"/>
  <c r="D150" i="37"/>
  <c r="D166" i="37"/>
  <c r="D146" i="37"/>
  <c r="D170" i="37"/>
  <c r="D186" i="37"/>
  <c r="D204" i="37"/>
  <c r="D218" i="8"/>
  <c r="D152" i="37"/>
  <c r="D144" i="37"/>
  <c r="D168" i="37"/>
  <c r="D176" i="37"/>
  <c r="D184" i="37"/>
  <c r="D206" i="37"/>
  <c r="D244" i="8"/>
  <c r="D140" i="37"/>
  <c r="D205" i="37"/>
  <c r="D231" i="8"/>
  <c r="D148" i="37"/>
  <c r="D172" i="37"/>
  <c r="D192" i="37"/>
  <c r="D156" i="37"/>
  <c r="D160" i="37"/>
  <c r="D188" i="37"/>
  <c r="E157" i="37"/>
  <c r="D164" i="37"/>
  <c r="D196" i="37"/>
  <c r="E169" i="37"/>
  <c r="E177" i="37"/>
  <c r="E183" i="37"/>
  <c r="E197" i="37"/>
  <c r="L169" i="37"/>
  <c r="L185" i="37"/>
  <c r="L191" i="37"/>
  <c r="L197" i="37"/>
  <c r="E185" i="37"/>
  <c r="E210" i="37"/>
  <c r="G231" i="8"/>
  <c r="D190" i="37"/>
  <c r="E199" i="37"/>
  <c r="D192" i="36"/>
  <c r="L175" i="36"/>
  <c r="D191" i="36"/>
  <c r="D149" i="36"/>
  <c r="F174" i="36"/>
  <c r="J191" i="36"/>
  <c r="L192" i="36"/>
  <c r="D177" i="36"/>
  <c r="L191" i="36"/>
  <c r="K166" i="36"/>
  <c r="K184" i="36"/>
  <c r="K198" i="36"/>
  <c r="F154" i="36"/>
  <c r="J175" i="36"/>
  <c r="F192" i="36"/>
  <c r="E144" i="36"/>
  <c r="E147" i="36"/>
  <c r="E160" i="36"/>
  <c r="E163" i="36"/>
  <c r="E176" i="36"/>
  <c r="E179" i="36"/>
  <c r="E192" i="36"/>
  <c r="E195" i="36"/>
  <c r="E141" i="36"/>
  <c r="E154" i="36"/>
  <c r="E157" i="36"/>
  <c r="E170" i="36"/>
  <c r="E173" i="36"/>
  <c r="E186" i="36"/>
  <c r="E189" i="36"/>
  <c r="E204" i="36"/>
  <c r="E217" i="8"/>
  <c r="E148" i="36"/>
  <c r="E151" i="36"/>
  <c r="E164" i="36"/>
  <c r="E167" i="36"/>
  <c r="E180" i="36"/>
  <c r="E142" i="36"/>
  <c r="E145" i="36"/>
  <c r="E158" i="36"/>
  <c r="E161" i="36"/>
  <c r="E174" i="36"/>
  <c r="E177" i="36"/>
  <c r="E190" i="36"/>
  <c r="E193" i="36"/>
  <c r="E196" i="36"/>
  <c r="E198" i="36"/>
  <c r="E152" i="36"/>
  <c r="E155" i="36"/>
  <c r="E168" i="36"/>
  <c r="E171" i="36"/>
  <c r="E184" i="36"/>
  <c r="E140" i="36"/>
  <c r="E205" i="36"/>
  <c r="E230" i="8"/>
  <c r="E146" i="36"/>
  <c r="E149" i="36"/>
  <c r="E162" i="36"/>
  <c r="E165" i="36"/>
  <c r="E178" i="36"/>
  <c r="E181" i="36"/>
  <c r="E194" i="36"/>
  <c r="E150" i="36"/>
  <c r="E153" i="36"/>
  <c r="E143" i="36"/>
  <c r="E156" i="36"/>
  <c r="E159" i="36"/>
  <c r="E172" i="36"/>
  <c r="E175" i="36"/>
  <c r="E188" i="36"/>
  <c r="E191" i="36"/>
  <c r="E206" i="36"/>
  <c r="E243" i="8"/>
  <c r="E197" i="36"/>
  <c r="E166" i="36"/>
  <c r="E199" i="36"/>
  <c r="E169" i="36"/>
  <c r="E182" i="36"/>
  <c r="E185" i="36"/>
  <c r="H147" i="36"/>
  <c r="H193" i="36"/>
  <c r="G206" i="36"/>
  <c r="G243" i="8"/>
  <c r="G204" i="36"/>
  <c r="G217" i="8"/>
  <c r="G181" i="36"/>
  <c r="G162" i="36"/>
  <c r="G178" i="36"/>
  <c r="G165" i="36"/>
  <c r="G194" i="36"/>
  <c r="G146" i="36"/>
  <c r="G187" i="36"/>
  <c r="E187" i="36"/>
  <c r="G167" i="36"/>
  <c r="G199" i="36"/>
  <c r="F158" i="36"/>
  <c r="J179" i="36"/>
  <c r="K145" i="36"/>
  <c r="K148" i="36"/>
  <c r="K161" i="36"/>
  <c r="K164" i="36"/>
  <c r="K177" i="36"/>
  <c r="K180" i="36"/>
  <c r="K193" i="36"/>
  <c r="K154" i="36"/>
  <c r="K142" i="36"/>
  <c r="K155" i="36"/>
  <c r="K158" i="36"/>
  <c r="K171" i="36"/>
  <c r="K174" i="36"/>
  <c r="K187" i="36"/>
  <c r="K149" i="36"/>
  <c r="K165" i="36"/>
  <c r="K181" i="36"/>
  <c r="K143" i="36"/>
  <c r="K146" i="36"/>
  <c r="K159" i="36"/>
  <c r="K162" i="36"/>
  <c r="K175" i="36"/>
  <c r="K178" i="36"/>
  <c r="K191" i="36"/>
  <c r="K194" i="36"/>
  <c r="K140" i="36"/>
  <c r="K205" i="36"/>
  <c r="K230" i="8"/>
  <c r="K153" i="36"/>
  <c r="K169" i="36"/>
  <c r="K185" i="36"/>
  <c r="K206" i="36"/>
  <c r="K243" i="8"/>
  <c r="K147" i="36"/>
  <c r="K150" i="36"/>
  <c r="K163" i="36"/>
  <c r="K179" i="36"/>
  <c r="K195" i="36"/>
  <c r="K197" i="36"/>
  <c r="K199" i="36"/>
  <c r="K151" i="36"/>
  <c r="K141" i="36"/>
  <c r="K144" i="36"/>
  <c r="K157" i="36"/>
  <c r="K160" i="36"/>
  <c r="K173" i="36"/>
  <c r="K176" i="36"/>
  <c r="K189" i="36"/>
  <c r="K192" i="36"/>
  <c r="K204" i="36"/>
  <c r="K217" i="8"/>
  <c r="K167" i="36"/>
  <c r="K170" i="36"/>
  <c r="K183" i="36"/>
  <c r="K186" i="36"/>
  <c r="J142" i="36"/>
  <c r="J155" i="36"/>
  <c r="J158" i="36"/>
  <c r="J171" i="36"/>
  <c r="J174" i="36"/>
  <c r="J190" i="36"/>
  <c r="J196" i="36"/>
  <c r="J198" i="36"/>
  <c r="J145" i="36"/>
  <c r="J149" i="36"/>
  <c r="J152" i="36"/>
  <c r="J165" i="36"/>
  <c r="J168" i="36"/>
  <c r="J181" i="36"/>
  <c r="J184" i="36"/>
  <c r="J143" i="36"/>
  <c r="J146" i="36"/>
  <c r="J162" i="36"/>
  <c r="J178" i="36"/>
  <c r="J194" i="36"/>
  <c r="J140" i="36"/>
  <c r="J205" i="36"/>
  <c r="J230" i="8"/>
  <c r="J153" i="36"/>
  <c r="J156" i="36"/>
  <c r="J169" i="36"/>
  <c r="J172" i="36"/>
  <c r="J185" i="36"/>
  <c r="J188" i="36"/>
  <c r="J206" i="36"/>
  <c r="J243" i="8"/>
  <c r="J147" i="36"/>
  <c r="J150" i="36"/>
  <c r="J166" i="36"/>
  <c r="J182" i="36"/>
  <c r="J148" i="36"/>
  <c r="J141" i="36"/>
  <c r="J144" i="36"/>
  <c r="J157" i="36"/>
  <c r="J160" i="36"/>
  <c r="J176" i="36"/>
  <c r="J192" i="36"/>
  <c r="J151" i="36"/>
  <c r="J154" i="36"/>
  <c r="J167" i="36"/>
  <c r="J170" i="36"/>
  <c r="J183" i="36"/>
  <c r="J186" i="36"/>
  <c r="J204" i="36"/>
  <c r="J217" i="8"/>
  <c r="J161" i="36"/>
  <c r="J177" i="36"/>
  <c r="J164" i="36"/>
  <c r="J193" i="36"/>
  <c r="J180" i="36"/>
  <c r="M145" i="36"/>
  <c r="K168" i="36"/>
  <c r="K190" i="36"/>
  <c r="J159" i="36"/>
  <c r="E210" i="36"/>
  <c r="G230" i="8"/>
  <c r="D140" i="36"/>
  <c r="D205" i="36"/>
  <c r="D230" i="8"/>
  <c r="D144" i="36"/>
  <c r="D146" i="36"/>
  <c r="D148" i="36"/>
  <c r="D152" i="36"/>
  <c r="D154" i="36"/>
  <c r="D156" i="36"/>
  <c r="D158" i="36"/>
  <c r="D160" i="36"/>
  <c r="D162" i="36"/>
  <c r="D164" i="36"/>
  <c r="D166" i="36"/>
  <c r="D168" i="36"/>
  <c r="D170" i="36"/>
  <c r="D172" i="36"/>
  <c r="D174" i="36"/>
  <c r="D176" i="36"/>
  <c r="D178" i="36"/>
  <c r="D180" i="36"/>
  <c r="D182" i="36"/>
  <c r="D184" i="36"/>
  <c r="D186" i="36"/>
  <c r="D188" i="36"/>
  <c r="D190" i="36"/>
  <c r="D141" i="36"/>
  <c r="D157" i="36"/>
  <c r="D173" i="36"/>
  <c r="D189" i="36"/>
  <c r="D204" i="36"/>
  <c r="D217" i="8"/>
  <c r="D151" i="36"/>
  <c r="D167" i="36"/>
  <c r="D183" i="36"/>
  <c r="D145" i="36"/>
  <c r="D161" i="36"/>
  <c r="D196" i="36"/>
  <c r="D198" i="36"/>
  <c r="N138" i="36"/>
  <c r="N206" i="36"/>
  <c r="D155" i="36"/>
  <c r="D171" i="36"/>
  <c r="D187" i="36"/>
  <c r="D143" i="36"/>
  <c r="D159" i="36"/>
  <c r="D206" i="36"/>
  <c r="D243" i="8"/>
  <c r="D147" i="36"/>
  <c r="D153" i="36"/>
  <c r="D169" i="36"/>
  <c r="D185" i="36"/>
  <c r="D197" i="36"/>
  <c r="D199" i="36"/>
  <c r="D179" i="36"/>
  <c r="D195" i="36"/>
  <c r="D163" i="36"/>
  <c r="L142" i="36"/>
  <c r="H141" i="36"/>
  <c r="H143" i="36"/>
  <c r="H149" i="36"/>
  <c r="H151" i="36"/>
  <c r="H153" i="36"/>
  <c r="H155" i="36"/>
  <c r="H157" i="36"/>
  <c r="H159" i="36"/>
  <c r="H161" i="36"/>
  <c r="H163" i="36"/>
  <c r="H165" i="36"/>
  <c r="H167" i="36"/>
  <c r="H169" i="36"/>
  <c r="H171" i="36"/>
  <c r="H173" i="36"/>
  <c r="H175" i="36"/>
  <c r="H177" i="36"/>
  <c r="H179" i="36"/>
  <c r="H181" i="36"/>
  <c r="H183" i="36"/>
  <c r="H185" i="36"/>
  <c r="H187" i="36"/>
  <c r="H189" i="36"/>
  <c r="H191" i="36"/>
  <c r="H146" i="36"/>
  <c r="H162" i="36"/>
  <c r="H178" i="36"/>
  <c r="H194" i="36"/>
  <c r="H152" i="36"/>
  <c r="H140" i="36"/>
  <c r="H205" i="36"/>
  <c r="H230" i="8"/>
  <c r="H156" i="36"/>
  <c r="H172" i="36"/>
  <c r="H188" i="36"/>
  <c r="H206" i="36"/>
  <c r="H243" i="8"/>
  <c r="H150" i="36"/>
  <c r="H197" i="36"/>
  <c r="H199" i="36"/>
  <c r="H144" i="36"/>
  <c r="H160" i="36"/>
  <c r="H176" i="36"/>
  <c r="H192" i="36"/>
  <c r="H154" i="36"/>
  <c r="H204" i="36"/>
  <c r="H217" i="8"/>
  <c r="H148" i="36"/>
  <c r="H164" i="36"/>
  <c r="H142" i="36"/>
  <c r="H158" i="36"/>
  <c r="H174" i="36"/>
  <c r="H190" i="36"/>
  <c r="H196" i="36"/>
  <c r="H198" i="36"/>
  <c r="H184" i="36"/>
  <c r="H168" i="36"/>
  <c r="H166" i="36"/>
  <c r="H182" i="36"/>
  <c r="K172" i="36"/>
  <c r="J163" i="36"/>
  <c r="J197" i="36"/>
  <c r="L140" i="36"/>
  <c r="L205" i="36"/>
  <c r="L230" i="8"/>
  <c r="L144" i="36"/>
  <c r="L146" i="36"/>
  <c r="L148" i="36"/>
  <c r="L152" i="36"/>
  <c r="L154" i="36"/>
  <c r="L156" i="36"/>
  <c r="L158" i="36"/>
  <c r="L160" i="36"/>
  <c r="L162" i="36"/>
  <c r="L164" i="36"/>
  <c r="L166" i="36"/>
  <c r="L168" i="36"/>
  <c r="L170" i="36"/>
  <c r="L172" i="36"/>
  <c r="L174" i="36"/>
  <c r="L176" i="36"/>
  <c r="L178" i="36"/>
  <c r="L180" i="36"/>
  <c r="L182" i="36"/>
  <c r="L184" i="36"/>
  <c r="L186" i="36"/>
  <c r="L188" i="36"/>
  <c r="L190" i="36"/>
  <c r="L151" i="36"/>
  <c r="L167" i="36"/>
  <c r="L183" i="36"/>
  <c r="L204" i="36"/>
  <c r="L217" i="8"/>
  <c r="L157" i="36"/>
  <c r="L145" i="36"/>
  <c r="L161" i="36"/>
  <c r="L177" i="36"/>
  <c r="L193" i="36"/>
  <c r="L155" i="36"/>
  <c r="L196" i="36"/>
  <c r="L198" i="36"/>
  <c r="L149" i="36"/>
  <c r="L165" i="36"/>
  <c r="L181" i="36"/>
  <c r="L143" i="36"/>
  <c r="L159" i="36"/>
  <c r="L153" i="36"/>
  <c r="L169" i="36"/>
  <c r="L206" i="36"/>
  <c r="L243" i="8"/>
  <c r="L141" i="36"/>
  <c r="L147" i="36"/>
  <c r="L163" i="36"/>
  <c r="L179" i="36"/>
  <c r="L195" i="36"/>
  <c r="L197" i="36"/>
  <c r="L199" i="36"/>
  <c r="L189" i="36"/>
  <c r="L173" i="36"/>
  <c r="M141" i="36"/>
  <c r="M154" i="36"/>
  <c r="M157" i="36"/>
  <c r="M170" i="36"/>
  <c r="M173" i="36"/>
  <c r="M186" i="36"/>
  <c r="M189" i="36"/>
  <c r="M147" i="36"/>
  <c r="M148" i="36"/>
  <c r="M151" i="36"/>
  <c r="M164" i="36"/>
  <c r="M167" i="36"/>
  <c r="M180" i="36"/>
  <c r="M183" i="36"/>
  <c r="M204" i="36"/>
  <c r="M217" i="8"/>
  <c r="M142" i="36"/>
  <c r="M158" i="36"/>
  <c r="M161" i="36"/>
  <c r="M174" i="36"/>
  <c r="M198" i="36"/>
  <c r="M152" i="36"/>
  <c r="M155" i="36"/>
  <c r="M168" i="36"/>
  <c r="M171" i="36"/>
  <c r="M184" i="36"/>
  <c r="M187" i="36"/>
  <c r="M196" i="36"/>
  <c r="M146" i="36"/>
  <c r="M149" i="36"/>
  <c r="M162" i="36"/>
  <c r="M165" i="36"/>
  <c r="M178" i="36"/>
  <c r="M140" i="36"/>
  <c r="M205" i="36"/>
  <c r="M230" i="8"/>
  <c r="M143" i="36"/>
  <c r="M156" i="36"/>
  <c r="M159" i="36"/>
  <c r="M172" i="36"/>
  <c r="M175" i="36"/>
  <c r="M188" i="36"/>
  <c r="M144" i="36"/>
  <c r="M150" i="36"/>
  <c r="M153" i="36"/>
  <c r="M166" i="36"/>
  <c r="M169" i="36"/>
  <c r="M182" i="36"/>
  <c r="M185" i="36"/>
  <c r="M206" i="36"/>
  <c r="M243" i="8"/>
  <c r="M163" i="36"/>
  <c r="M192" i="36"/>
  <c r="M199" i="36"/>
  <c r="M179" i="36"/>
  <c r="M197" i="36"/>
  <c r="M176" i="36"/>
  <c r="M195" i="36"/>
  <c r="M160" i="36"/>
  <c r="L185" i="36"/>
  <c r="K152" i="36"/>
  <c r="J187" i="36"/>
  <c r="G156" i="36"/>
  <c r="G150" i="36"/>
  <c r="G144" i="36"/>
  <c r="L150" i="36"/>
  <c r="G189" i="36"/>
  <c r="F150" i="36"/>
  <c r="F153" i="36"/>
  <c r="F166" i="36"/>
  <c r="F169" i="36"/>
  <c r="F182" i="36"/>
  <c r="F185" i="36"/>
  <c r="F197" i="36"/>
  <c r="F199" i="36"/>
  <c r="F143" i="36"/>
  <c r="F144" i="36"/>
  <c r="F147" i="36"/>
  <c r="F160" i="36"/>
  <c r="F163" i="36"/>
  <c r="F176" i="36"/>
  <c r="F179" i="36"/>
  <c r="F195" i="36"/>
  <c r="F141" i="36"/>
  <c r="F157" i="36"/>
  <c r="F173" i="36"/>
  <c r="F189" i="36"/>
  <c r="F204" i="36"/>
  <c r="F217" i="8"/>
  <c r="F148" i="36"/>
  <c r="F151" i="36"/>
  <c r="F164" i="36"/>
  <c r="F167" i="36"/>
  <c r="F180" i="36"/>
  <c r="F183" i="36"/>
  <c r="F142" i="36"/>
  <c r="F145" i="36"/>
  <c r="F161" i="36"/>
  <c r="F177" i="36"/>
  <c r="F193" i="36"/>
  <c r="F152" i="36"/>
  <c r="F155" i="36"/>
  <c r="F171" i="36"/>
  <c r="F187" i="36"/>
  <c r="F140" i="36"/>
  <c r="F205" i="36"/>
  <c r="F230" i="8"/>
  <c r="F159" i="36"/>
  <c r="F146" i="36"/>
  <c r="F149" i="36"/>
  <c r="F162" i="36"/>
  <c r="F165" i="36"/>
  <c r="F178" i="36"/>
  <c r="F181" i="36"/>
  <c r="F194" i="36"/>
  <c r="F172" i="36"/>
  <c r="F156" i="36"/>
  <c r="F175" i="36"/>
  <c r="F188" i="36"/>
  <c r="F206" i="36"/>
  <c r="F243" i="8"/>
  <c r="F191" i="36"/>
  <c r="G174" i="36"/>
  <c r="G155" i="36"/>
  <c r="L171" i="36"/>
  <c r="H186" i="36"/>
  <c r="M177" i="36"/>
  <c r="M193" i="36"/>
  <c r="K156" i="36"/>
  <c r="G179" i="36"/>
  <c r="G195" i="36"/>
  <c r="M190" i="36"/>
  <c r="F170" i="36"/>
  <c r="J189" i="36"/>
  <c r="J199" i="36"/>
  <c r="E210" i="34"/>
  <c r="G228" i="8"/>
  <c r="L178" i="33"/>
  <c r="L189" i="33"/>
  <c r="E153" i="33"/>
  <c r="L153" i="33"/>
  <c r="L172" i="33"/>
  <c r="L182" i="33"/>
  <c r="L195" i="33"/>
  <c r="J187" i="33"/>
  <c r="E167" i="33"/>
  <c r="L173" i="33"/>
  <c r="E173" i="33"/>
  <c r="E181" i="33"/>
  <c r="L164" i="33"/>
  <c r="L186" i="33"/>
  <c r="J158" i="33"/>
  <c r="J157" i="33"/>
  <c r="L194" i="33"/>
  <c r="H168" i="33"/>
  <c r="J153" i="33"/>
  <c r="K141" i="32"/>
  <c r="K143" i="32"/>
  <c r="K147" i="32"/>
  <c r="K151" i="32"/>
  <c r="K153" i="32"/>
  <c r="K155" i="32"/>
  <c r="K157" i="32"/>
  <c r="K159" i="32"/>
  <c r="K161" i="32"/>
  <c r="K163" i="32"/>
  <c r="K142" i="32"/>
  <c r="K144" i="32"/>
  <c r="K160" i="32"/>
  <c r="K171" i="32"/>
  <c r="K187" i="32"/>
  <c r="K140" i="32"/>
  <c r="K205" i="32"/>
  <c r="K226" i="8"/>
  <c r="K154" i="32"/>
  <c r="K168" i="32"/>
  <c r="K179" i="32"/>
  <c r="K185" i="32"/>
  <c r="K146" i="32"/>
  <c r="K162" i="32"/>
  <c r="K169" i="32"/>
  <c r="K191" i="32"/>
  <c r="K152" i="32"/>
  <c r="K175" i="32"/>
  <c r="K186" i="32"/>
  <c r="K182" i="32"/>
  <c r="K188" i="32"/>
  <c r="K193" i="32"/>
  <c r="K170" i="32"/>
  <c r="K180" i="32"/>
  <c r="K181" i="32"/>
  <c r="K192" i="32"/>
  <c r="K199" i="32"/>
  <c r="K150" i="32"/>
  <c r="K164" i="32"/>
  <c r="K165" i="32"/>
  <c r="K176" i="32"/>
  <c r="K204" i="32"/>
  <c r="K213" i="8"/>
  <c r="K197" i="32"/>
  <c r="K156" i="32"/>
  <c r="K166" i="32"/>
  <c r="K172" i="32"/>
  <c r="K177" i="32"/>
  <c r="K183" i="32"/>
  <c r="K189" i="32"/>
  <c r="K194" i="32"/>
  <c r="K206" i="32"/>
  <c r="K239" i="8"/>
  <c r="K178" i="32"/>
  <c r="K173" i="32"/>
  <c r="K184" i="32"/>
  <c r="K195" i="32"/>
  <c r="K158" i="32"/>
  <c r="K167" i="32"/>
  <c r="M168" i="32"/>
  <c r="M186" i="32"/>
  <c r="K174" i="32"/>
  <c r="J153" i="32"/>
  <c r="D160" i="32"/>
  <c r="D176" i="32"/>
  <c r="D192" i="32"/>
  <c r="K149" i="32"/>
  <c r="K145" i="32"/>
  <c r="D183" i="32"/>
  <c r="M143" i="32"/>
  <c r="M183" i="32"/>
  <c r="I183" i="32"/>
  <c r="I199" i="32"/>
  <c r="L153" i="32"/>
  <c r="H160" i="32"/>
  <c r="D169" i="32"/>
  <c r="D179" i="32"/>
  <c r="D187" i="32"/>
  <c r="D195" i="32"/>
  <c r="J173" i="32"/>
  <c r="J193" i="32"/>
  <c r="J176" i="32"/>
  <c r="J170" i="32"/>
  <c r="J172" i="32"/>
  <c r="J160" i="32"/>
  <c r="M141" i="32"/>
  <c r="M152" i="32"/>
  <c r="M148" i="32"/>
  <c r="M153" i="32"/>
  <c r="M204" i="32"/>
  <c r="M213" i="8"/>
  <c r="M155" i="32"/>
  <c r="M157" i="32"/>
  <c r="M189" i="32"/>
  <c r="M206" i="32"/>
  <c r="M239" i="8"/>
  <c r="M176" i="32"/>
  <c r="M187" i="32"/>
  <c r="M140" i="32"/>
  <c r="M205" i="32"/>
  <c r="M226" i="8"/>
  <c r="M147" i="32"/>
  <c r="M173" i="32"/>
  <c r="M195" i="32"/>
  <c r="M146" i="32"/>
  <c r="M161" i="32"/>
  <c r="M162" i="32"/>
  <c r="M174" i="32"/>
  <c r="M179" i="32"/>
  <c r="M185" i="32"/>
  <c r="M198" i="32"/>
  <c r="M145" i="32"/>
  <c r="M163" i="32"/>
  <c r="M169" i="32"/>
  <c r="M191" i="32"/>
  <c r="M150" i="32"/>
  <c r="M199" i="32"/>
  <c r="M144" i="32"/>
  <c r="M151" i="32"/>
  <c r="M170" i="32"/>
  <c r="M175" i="32"/>
  <c r="M181" i="32"/>
  <c r="M165" i="32"/>
  <c r="M171" i="32"/>
  <c r="M193" i="32"/>
  <c r="M142" i="32"/>
  <c r="M197" i="32"/>
  <c r="M149" i="32"/>
  <c r="M166" i="32"/>
  <c r="M177" i="32"/>
  <c r="M156" i="32"/>
  <c r="M172" i="32"/>
  <c r="M194" i="32"/>
  <c r="M164" i="32"/>
  <c r="M159" i="32"/>
  <c r="J206" i="32"/>
  <c r="J239" i="8"/>
  <c r="J204" i="32"/>
  <c r="J213" i="8"/>
  <c r="J179" i="32"/>
  <c r="J185" i="32"/>
  <c r="J141" i="32"/>
  <c r="I141" i="32"/>
  <c r="J194" i="32"/>
  <c r="J190" i="32"/>
  <c r="L152" i="32"/>
  <c r="D158" i="32"/>
  <c r="L168" i="32"/>
  <c r="D174" i="32"/>
  <c r="L184" i="32"/>
  <c r="D190" i="32"/>
  <c r="H195" i="32"/>
  <c r="M180" i="32"/>
  <c r="L140" i="32"/>
  <c r="L205" i="32"/>
  <c r="L226" i="8"/>
  <c r="D167" i="32"/>
  <c r="M167" i="32"/>
  <c r="M158" i="32"/>
  <c r="M188" i="32"/>
  <c r="M196" i="32"/>
  <c r="J145" i="32"/>
  <c r="H158" i="32"/>
  <c r="H166" i="32"/>
  <c r="L175" i="32"/>
  <c r="H182" i="32"/>
  <c r="L191" i="32"/>
  <c r="J142" i="32"/>
  <c r="J189" i="32"/>
  <c r="J196" i="32"/>
  <c r="J163" i="32"/>
  <c r="J169" i="32"/>
  <c r="J184" i="32"/>
  <c r="J148" i="32"/>
  <c r="I143" i="32"/>
  <c r="I154" i="32"/>
  <c r="I152" i="32"/>
  <c r="I153" i="32"/>
  <c r="I174" i="32"/>
  <c r="I186" i="32"/>
  <c r="I142" i="32"/>
  <c r="I157" i="32"/>
  <c r="I167" i="32"/>
  <c r="I195" i="32"/>
  <c r="I151" i="32"/>
  <c r="I170" i="32"/>
  <c r="I180" i="32"/>
  <c r="I192" i="32"/>
  <c r="I196" i="32"/>
  <c r="I164" i="32"/>
  <c r="I176" i="32"/>
  <c r="I181" i="32"/>
  <c r="I187" i="32"/>
  <c r="I204" i="32"/>
  <c r="I213" i="8"/>
  <c r="I158" i="32"/>
  <c r="I144" i="32"/>
  <c r="I165" i="32"/>
  <c r="I171" i="32"/>
  <c r="I182" i="32"/>
  <c r="I188" i="32"/>
  <c r="I173" i="32"/>
  <c r="I166" i="32"/>
  <c r="I172" i="32"/>
  <c r="I177" i="32"/>
  <c r="I206" i="32"/>
  <c r="I239" i="8"/>
  <c r="I149" i="32"/>
  <c r="I155" i="32"/>
  <c r="I184" i="32"/>
  <c r="I148" i="32"/>
  <c r="I162" i="32"/>
  <c r="I146" i="32"/>
  <c r="I160" i="32"/>
  <c r="I168" i="32"/>
  <c r="I190" i="32"/>
  <c r="I198" i="32"/>
  <c r="I147" i="32"/>
  <c r="I169" i="32"/>
  <c r="I159" i="32"/>
  <c r="I175" i="32"/>
  <c r="M178" i="32"/>
  <c r="J143" i="32"/>
  <c r="J199" i="32"/>
  <c r="J174" i="32"/>
  <c r="F150" i="32"/>
  <c r="F155" i="32"/>
  <c r="F146" i="32"/>
  <c r="F151" i="32"/>
  <c r="F152" i="32"/>
  <c r="F157" i="32"/>
  <c r="F176" i="32"/>
  <c r="F179" i="32"/>
  <c r="F195" i="32"/>
  <c r="F145" i="32"/>
  <c r="F181" i="32"/>
  <c r="F187" i="32"/>
  <c r="F147" i="32"/>
  <c r="F149" i="32"/>
  <c r="F165" i="32"/>
  <c r="F171" i="32"/>
  <c r="F182" i="32"/>
  <c r="F188" i="32"/>
  <c r="F193" i="32"/>
  <c r="F197" i="32"/>
  <c r="F144" i="32"/>
  <c r="F166" i="32"/>
  <c r="F172" i="32"/>
  <c r="F177" i="32"/>
  <c r="F183" i="32"/>
  <c r="F189" i="32"/>
  <c r="F194" i="32"/>
  <c r="F206" i="32"/>
  <c r="F239" i="8"/>
  <c r="F148" i="32"/>
  <c r="F174" i="32"/>
  <c r="F185" i="32"/>
  <c r="F142" i="32"/>
  <c r="F156" i="32"/>
  <c r="F158" i="32"/>
  <c r="F167" i="32"/>
  <c r="F173" i="32"/>
  <c r="F178" i="32"/>
  <c r="F184" i="32"/>
  <c r="F159" i="32"/>
  <c r="F143" i="32"/>
  <c r="F168" i="32"/>
  <c r="F190" i="32"/>
  <c r="F198" i="32"/>
  <c r="F154" i="32"/>
  <c r="F160" i="32"/>
  <c r="F186" i="32"/>
  <c r="F140" i="32"/>
  <c r="F205" i="32"/>
  <c r="F226" i="8"/>
  <c r="F153" i="32"/>
  <c r="F161" i="32"/>
  <c r="F162" i="32"/>
  <c r="F163" i="32"/>
  <c r="F169" i="32"/>
  <c r="F170" i="32"/>
  <c r="F180" i="32"/>
  <c r="F191" i="32"/>
  <c r="F196" i="32"/>
  <c r="F164" i="32"/>
  <c r="F199" i="32"/>
  <c r="F175" i="32"/>
  <c r="F204" i="32"/>
  <c r="F213" i="8"/>
  <c r="D164" i="32"/>
  <c r="D180" i="32"/>
  <c r="D144" i="32"/>
  <c r="L142" i="32"/>
  <c r="L146" i="32"/>
  <c r="L150" i="32"/>
  <c r="L147" i="32"/>
  <c r="L149" i="32"/>
  <c r="L141" i="32"/>
  <c r="L204" i="32"/>
  <c r="L213" i="8"/>
  <c r="L198" i="32"/>
  <c r="L145" i="32"/>
  <c r="L165" i="32"/>
  <c r="L171" i="32"/>
  <c r="L196" i="32"/>
  <c r="L157" i="32"/>
  <c r="L206" i="32"/>
  <c r="L239" i="8"/>
  <c r="L155" i="32"/>
  <c r="L183" i="32"/>
  <c r="L189" i="32"/>
  <c r="K190" i="32"/>
  <c r="M154" i="32"/>
  <c r="L143" i="32"/>
  <c r="M160" i="32"/>
  <c r="I189" i="32"/>
  <c r="I197" i="32"/>
  <c r="K148" i="32"/>
  <c r="D159" i="32"/>
  <c r="L167" i="32"/>
  <c r="H176" i="32"/>
  <c r="J195" i="32"/>
  <c r="J166" i="32"/>
  <c r="J183" i="32"/>
  <c r="J192" i="32"/>
  <c r="J152" i="32"/>
  <c r="J162" i="32"/>
  <c r="J168" i="32"/>
  <c r="G140" i="32"/>
  <c r="G205" i="32"/>
  <c r="G142" i="32"/>
  <c r="G146" i="32"/>
  <c r="G150" i="32"/>
  <c r="G152" i="32"/>
  <c r="G154" i="32"/>
  <c r="G156" i="32"/>
  <c r="G158" i="32"/>
  <c r="G160" i="32"/>
  <c r="G162" i="32"/>
  <c r="G149" i="32"/>
  <c r="G145" i="32"/>
  <c r="G151" i="32"/>
  <c r="G166" i="32"/>
  <c r="G182" i="32"/>
  <c r="G164" i="32"/>
  <c r="G175" i="32"/>
  <c r="G176" i="32"/>
  <c r="G204" i="32"/>
  <c r="G213" i="8"/>
  <c r="G155" i="32"/>
  <c r="G198" i="32"/>
  <c r="G181" i="32"/>
  <c r="G187" i="32"/>
  <c r="G165" i="32"/>
  <c r="G171" i="32"/>
  <c r="G188" i="32"/>
  <c r="G193" i="32"/>
  <c r="G141" i="32"/>
  <c r="G143" i="32"/>
  <c r="G172" i="32"/>
  <c r="G177" i="32"/>
  <c r="G183" i="32"/>
  <c r="G189" i="32"/>
  <c r="G194" i="32"/>
  <c r="G206" i="32"/>
  <c r="G239" i="8"/>
  <c r="G168" i="32"/>
  <c r="G179" i="32"/>
  <c r="G157" i="32"/>
  <c r="G167" i="32"/>
  <c r="G173" i="32"/>
  <c r="G178" i="32"/>
  <c r="G184" i="32"/>
  <c r="G195" i="32"/>
  <c r="G190" i="32"/>
  <c r="G147" i="32"/>
  <c r="G159" i="32"/>
  <c r="G174" i="32"/>
  <c r="G186" i="32"/>
  <c r="G170" i="32"/>
  <c r="G192" i="32"/>
  <c r="G163" i="32"/>
  <c r="G196" i="32"/>
  <c r="G153" i="32"/>
  <c r="G161" i="32"/>
  <c r="G180" i="32"/>
  <c r="G191" i="32"/>
  <c r="K198" i="32"/>
  <c r="J146" i="32"/>
  <c r="D142" i="32"/>
  <c r="D146" i="32"/>
  <c r="D150" i="32"/>
  <c r="D147" i="32"/>
  <c r="D206" i="32"/>
  <c r="D239" i="8"/>
  <c r="D163" i="32"/>
  <c r="D143" i="32"/>
  <c r="D198" i="32"/>
  <c r="D199" i="32"/>
  <c r="N138" i="32"/>
  <c r="N206" i="32"/>
  <c r="D149" i="32"/>
  <c r="D141" i="32"/>
  <c r="D196" i="32"/>
  <c r="D175" i="32"/>
  <c r="D204" i="32"/>
  <c r="D213" i="8"/>
  <c r="D165" i="32"/>
  <c r="D171" i="32"/>
  <c r="D193" i="32"/>
  <c r="D145" i="32"/>
  <c r="D197" i="32"/>
  <c r="K196" i="32"/>
  <c r="I191" i="32"/>
  <c r="I178" i="32"/>
  <c r="I163" i="32"/>
  <c r="M182" i="32"/>
  <c r="D177" i="32"/>
  <c r="L185" i="32"/>
  <c r="J178" i="32"/>
  <c r="J197" i="32"/>
  <c r="J187" i="32"/>
  <c r="J180" i="32"/>
  <c r="H141" i="32"/>
  <c r="H143" i="32"/>
  <c r="H145" i="32"/>
  <c r="H149" i="32"/>
  <c r="H144" i="32"/>
  <c r="H140" i="32"/>
  <c r="H205" i="32"/>
  <c r="H226" i="8"/>
  <c r="H146" i="32"/>
  <c r="H206" i="32"/>
  <c r="H239" i="8"/>
  <c r="H199" i="32"/>
  <c r="H184" i="32"/>
  <c r="H204" i="32"/>
  <c r="H213" i="8"/>
  <c r="H197" i="32"/>
  <c r="H150" i="32"/>
  <c r="H142" i="32"/>
  <c r="H178" i="32"/>
  <c r="H148" i="32"/>
  <c r="H152" i="32"/>
  <c r="H174" i="32"/>
  <c r="H186" i="32"/>
  <c r="J161" i="32"/>
  <c r="J165" i="32"/>
  <c r="G225" i="8"/>
  <c r="E210" i="31"/>
  <c r="N138" i="31"/>
  <c r="N206" i="31"/>
  <c r="D206" i="31"/>
  <c r="D238" i="8"/>
  <c r="D145" i="31"/>
  <c r="D146" i="31"/>
  <c r="D161" i="31"/>
  <c r="D162" i="31"/>
  <c r="D169" i="31"/>
  <c r="D180" i="31"/>
  <c r="D153" i="31"/>
  <c r="D177" i="31"/>
  <c r="D188" i="31"/>
  <c r="D147" i="31"/>
  <c r="D163" i="31"/>
  <c r="D164" i="31"/>
  <c r="D170" i="31"/>
  <c r="D175" i="31"/>
  <c r="D186" i="31"/>
  <c r="D196" i="31"/>
  <c r="D150" i="31"/>
  <c r="D181" i="31"/>
  <c r="D149" i="31"/>
  <c r="D165" i="31"/>
  <c r="D176" i="31"/>
  <c r="D192" i="31"/>
  <c r="D154" i="31"/>
  <c r="D193" i="31"/>
  <c r="D197" i="31"/>
  <c r="D151" i="31"/>
  <c r="D152" i="31"/>
  <c r="D166" i="31"/>
  <c r="D171" i="31"/>
  <c r="D182" i="31"/>
  <c r="D187" i="31"/>
  <c r="D204" i="31"/>
  <c r="D212" i="8"/>
  <c r="D172" i="31"/>
  <c r="D140" i="31"/>
  <c r="D205" i="31"/>
  <c r="D225" i="8"/>
  <c r="D155" i="31"/>
  <c r="D156" i="31"/>
  <c r="D167" i="31"/>
  <c r="D178" i="31"/>
  <c r="D183" i="31"/>
  <c r="D194" i="31"/>
  <c r="D142" i="31"/>
  <c r="D168" i="31"/>
  <c r="D184" i="31"/>
  <c r="D141" i="31"/>
  <c r="D157" i="31"/>
  <c r="D158" i="31"/>
  <c r="D173" i="31"/>
  <c r="D189" i="31"/>
  <c r="D143" i="31"/>
  <c r="D144" i="31"/>
  <c r="D159" i="31"/>
  <c r="D160" i="31"/>
  <c r="D174" i="31"/>
  <c r="D179" i="31"/>
  <c r="D190" i="31"/>
  <c r="D198" i="31"/>
  <c r="D195" i="31"/>
  <c r="D199" i="31"/>
  <c r="D148" i="31"/>
  <c r="M197" i="33"/>
  <c r="M171" i="33"/>
  <c r="H153" i="33"/>
  <c r="L160" i="33"/>
  <c r="L168" i="33"/>
  <c r="H191" i="33"/>
  <c r="H190" i="33"/>
  <c r="H169" i="33"/>
  <c r="H177" i="33"/>
  <c r="H185" i="33"/>
  <c r="J195" i="33"/>
  <c r="M185" i="33"/>
  <c r="H155" i="33"/>
  <c r="H163" i="33"/>
  <c r="H193" i="33"/>
  <c r="L163" i="33"/>
  <c r="L179" i="33"/>
  <c r="I149" i="33"/>
  <c r="N138" i="33"/>
  <c r="N206" i="33"/>
  <c r="J197" i="33"/>
  <c r="E195" i="33"/>
  <c r="E165" i="33"/>
  <c r="M199" i="33"/>
  <c r="M195" i="33"/>
  <c r="D206" i="33"/>
  <c r="D240" i="8"/>
  <c r="L180" i="33"/>
  <c r="L188" i="33"/>
  <c r="H147" i="33"/>
  <c r="L169" i="33"/>
  <c r="L185" i="33"/>
  <c r="L197" i="33"/>
  <c r="M179" i="33"/>
  <c r="J165" i="33"/>
  <c r="L158" i="33"/>
  <c r="L166" i="33"/>
  <c r="L174" i="33"/>
  <c r="L157" i="33"/>
  <c r="J167" i="33"/>
  <c r="M161" i="33"/>
  <c r="E171" i="33"/>
  <c r="I204" i="33"/>
  <c r="I214" i="8"/>
  <c r="I153" i="33"/>
  <c r="I185" i="33"/>
  <c r="I158" i="33"/>
  <c r="I182" i="33"/>
  <c r="I143" i="33"/>
  <c r="I192" i="33"/>
  <c r="I173" i="33"/>
  <c r="I187" i="33"/>
  <c r="H141" i="33"/>
  <c r="H143" i="33"/>
  <c r="H145" i="33"/>
  <c r="H149" i="33"/>
  <c r="H151" i="33"/>
  <c r="H148" i="33"/>
  <c r="H142" i="33"/>
  <c r="H197" i="33"/>
  <c r="H156" i="33"/>
  <c r="H172" i="33"/>
  <c r="H182" i="33"/>
  <c r="H204" i="33"/>
  <c r="H214" i="8"/>
  <c r="H146" i="33"/>
  <c r="H162" i="33"/>
  <c r="H166" i="33"/>
  <c r="H178" i="33"/>
  <c r="H140" i="33"/>
  <c r="H170" i="33"/>
  <c r="H188" i="33"/>
  <c r="H199" i="33"/>
  <c r="H150" i="33"/>
  <c r="H186" i="33"/>
  <c r="H194" i="33"/>
  <c r="F148" i="33"/>
  <c r="F151" i="33"/>
  <c r="F164" i="33"/>
  <c r="F167" i="33"/>
  <c r="F180" i="33"/>
  <c r="F183" i="33"/>
  <c r="F142" i="33"/>
  <c r="F145" i="33"/>
  <c r="F158" i="33"/>
  <c r="F152" i="33"/>
  <c r="F155" i="33"/>
  <c r="F168" i="33"/>
  <c r="F171" i="33"/>
  <c r="F184" i="33"/>
  <c r="F187" i="33"/>
  <c r="F162" i="33"/>
  <c r="F165" i="33"/>
  <c r="F178" i="33"/>
  <c r="F181" i="33"/>
  <c r="F194" i="33"/>
  <c r="F140" i="33"/>
  <c r="F143" i="33"/>
  <c r="F156" i="33"/>
  <c r="F159" i="33"/>
  <c r="F172" i="33"/>
  <c r="F175" i="33"/>
  <c r="F188" i="33"/>
  <c r="F191" i="33"/>
  <c r="F182" i="33"/>
  <c r="F196" i="33"/>
  <c r="F150" i="33"/>
  <c r="F153" i="33"/>
  <c r="F173" i="33"/>
  <c r="F177" i="33"/>
  <c r="F204" i="33"/>
  <c r="F214" i="8"/>
  <c r="F163" i="33"/>
  <c r="F186" i="33"/>
  <c r="F190" i="33"/>
  <c r="F195" i="33"/>
  <c r="F141" i="33"/>
  <c r="F166" i="33"/>
  <c r="F160" i="33"/>
  <c r="F197" i="33"/>
  <c r="F157" i="33"/>
  <c r="F169" i="33"/>
  <c r="F179" i="33"/>
  <c r="F185" i="33"/>
  <c r="F147" i="33"/>
  <c r="F170" i="33"/>
  <c r="F174" i="33"/>
  <c r="F144" i="33"/>
  <c r="F193" i="33"/>
  <c r="F154" i="33"/>
  <c r="F176" i="33"/>
  <c r="F161" i="33"/>
  <c r="F192" i="33"/>
  <c r="F198" i="33"/>
  <c r="F189" i="33"/>
  <c r="J142" i="33"/>
  <c r="I160" i="33"/>
  <c r="J146" i="33"/>
  <c r="J196" i="33"/>
  <c r="J164" i="33"/>
  <c r="J154" i="33"/>
  <c r="J144" i="33"/>
  <c r="J140" i="33"/>
  <c r="I147" i="33"/>
  <c r="I164" i="33"/>
  <c r="J152" i="33"/>
  <c r="J181" i="33"/>
  <c r="J198" i="33"/>
  <c r="I194" i="33"/>
  <c r="H159" i="33"/>
  <c r="H181" i="33"/>
  <c r="D205" i="33"/>
  <c r="D227" i="8"/>
  <c r="I150" i="33"/>
  <c r="H180" i="33"/>
  <c r="M152" i="33"/>
  <c r="M168" i="33"/>
  <c r="M184" i="33"/>
  <c r="M196" i="33"/>
  <c r="M198" i="33"/>
  <c r="M146" i="33"/>
  <c r="M149" i="33"/>
  <c r="M156" i="33"/>
  <c r="M172" i="33"/>
  <c r="M188" i="33"/>
  <c r="M150" i="33"/>
  <c r="M166" i="33"/>
  <c r="M182" i="33"/>
  <c r="M144" i="33"/>
  <c r="M147" i="33"/>
  <c r="M160" i="33"/>
  <c r="M176" i="33"/>
  <c r="M192" i="33"/>
  <c r="M154" i="33"/>
  <c r="M170" i="33"/>
  <c r="M148" i="33"/>
  <c r="M174" i="33"/>
  <c r="M142" i="33"/>
  <c r="M145" i="33"/>
  <c r="M164" i="33"/>
  <c r="M178" i="33"/>
  <c r="M186" i="33"/>
  <c r="M204" i="33"/>
  <c r="M214" i="8"/>
  <c r="M141" i="33"/>
  <c r="M181" i="33"/>
  <c r="M158" i="33"/>
  <c r="M190" i="33"/>
  <c r="M194" i="33"/>
  <c r="M167" i="33"/>
  <c r="M162" i="33"/>
  <c r="M173" i="33"/>
  <c r="M180" i="33"/>
  <c r="I171" i="33"/>
  <c r="I183" i="33"/>
  <c r="I199" i="33"/>
  <c r="H144" i="33"/>
  <c r="I162" i="33"/>
  <c r="J178" i="33"/>
  <c r="J161" i="33"/>
  <c r="J151" i="33"/>
  <c r="J147" i="33"/>
  <c r="I166" i="33"/>
  <c r="I190" i="33"/>
  <c r="J166" i="33"/>
  <c r="M183" i="33"/>
  <c r="J143" i="33"/>
  <c r="M143" i="33"/>
  <c r="I196" i="33"/>
  <c r="I172" i="33"/>
  <c r="L154" i="33"/>
  <c r="H165" i="33"/>
  <c r="L170" i="33"/>
  <c r="L176" i="33"/>
  <c r="H187" i="33"/>
  <c r="L192" i="33"/>
  <c r="L140" i="33"/>
  <c r="H152" i="33"/>
  <c r="H160" i="33"/>
  <c r="L181" i="33"/>
  <c r="H192" i="33"/>
  <c r="L199" i="33"/>
  <c r="I191" i="33"/>
  <c r="I155" i="33"/>
  <c r="I167" i="33"/>
  <c r="I197" i="33"/>
  <c r="M163" i="33"/>
  <c r="J175" i="33"/>
  <c r="J191" i="33"/>
  <c r="J148" i="33"/>
  <c r="J192" i="33"/>
  <c r="J188" i="33"/>
  <c r="J155" i="33"/>
  <c r="M151" i="33"/>
  <c r="E169" i="33"/>
  <c r="E193" i="33"/>
  <c r="J168" i="33"/>
  <c r="E161" i="33"/>
  <c r="I186" i="33"/>
  <c r="J184" i="33"/>
  <c r="I165" i="33"/>
  <c r="M165" i="33"/>
  <c r="E199" i="33"/>
  <c r="E179" i="33"/>
  <c r="H174" i="33"/>
  <c r="I177" i="33"/>
  <c r="J179" i="33"/>
  <c r="J182" i="33"/>
  <c r="I195" i="33"/>
  <c r="I184" i="33"/>
  <c r="H161" i="33"/>
  <c r="I159" i="33"/>
  <c r="I156" i="33"/>
  <c r="J141" i="33"/>
  <c r="F199" i="33"/>
  <c r="I188" i="33"/>
  <c r="H167" i="33"/>
  <c r="H173" i="33"/>
  <c r="H189" i="33"/>
  <c r="H154" i="33"/>
  <c r="H164" i="33"/>
  <c r="H196" i="33"/>
  <c r="L142" i="33"/>
  <c r="L144" i="33"/>
  <c r="L146" i="33"/>
  <c r="L150" i="33"/>
  <c r="L152" i="33"/>
  <c r="L149" i="33"/>
  <c r="L143" i="33"/>
  <c r="L147" i="33"/>
  <c r="L141" i="33"/>
  <c r="L151" i="33"/>
  <c r="L198" i="33"/>
  <c r="L187" i="33"/>
  <c r="L145" i="33"/>
  <c r="L183" i="33"/>
  <c r="L191" i="33"/>
  <c r="L204" i="33"/>
  <c r="L214" i="8"/>
  <c r="L155" i="33"/>
  <c r="L167" i="33"/>
  <c r="L171" i="33"/>
  <c r="L193" i="33"/>
  <c r="L161" i="33"/>
  <c r="L196" i="33"/>
  <c r="L177" i="33"/>
  <c r="L175" i="33"/>
  <c r="L159" i="33"/>
  <c r="I161" i="33"/>
  <c r="I157" i="33"/>
  <c r="I163" i="33"/>
  <c r="M153" i="33"/>
  <c r="J163" i="33"/>
  <c r="J193" i="33"/>
  <c r="J183" i="33"/>
  <c r="J173" i="33"/>
  <c r="M157" i="33"/>
  <c r="M177" i="33"/>
  <c r="I198" i="33"/>
  <c r="M140" i="33"/>
  <c r="M169" i="33"/>
  <c r="M193" i="33"/>
  <c r="M175" i="33"/>
  <c r="I175" i="33"/>
  <c r="M189" i="33"/>
  <c r="K143" i="33"/>
  <c r="K146" i="33"/>
  <c r="K159" i="33"/>
  <c r="K162" i="33"/>
  <c r="K175" i="33"/>
  <c r="K178" i="33"/>
  <c r="K191" i="33"/>
  <c r="K194" i="33"/>
  <c r="K140" i="33"/>
  <c r="K153" i="33"/>
  <c r="K156" i="33"/>
  <c r="K147" i="33"/>
  <c r="K150" i="33"/>
  <c r="K163" i="33"/>
  <c r="K166" i="33"/>
  <c r="K179" i="33"/>
  <c r="K182" i="33"/>
  <c r="K195" i="33"/>
  <c r="K197" i="33"/>
  <c r="K199" i="33"/>
  <c r="K141" i="33"/>
  <c r="K144" i="33"/>
  <c r="K157" i="33"/>
  <c r="K160" i="33"/>
  <c r="K173" i="33"/>
  <c r="K176" i="33"/>
  <c r="K189" i="33"/>
  <c r="K192" i="33"/>
  <c r="K151" i="33"/>
  <c r="K154" i="33"/>
  <c r="K167" i="33"/>
  <c r="K170" i="33"/>
  <c r="K183" i="33"/>
  <c r="K186" i="33"/>
  <c r="K204" i="33"/>
  <c r="K214" i="8"/>
  <c r="K148" i="33"/>
  <c r="K165" i="33"/>
  <c r="K174" i="33"/>
  <c r="K184" i="33"/>
  <c r="K188" i="33"/>
  <c r="K169" i="33"/>
  <c r="K177" i="33"/>
  <c r="K196" i="33"/>
  <c r="K142" i="33"/>
  <c r="K164" i="33"/>
  <c r="K187" i="33"/>
  <c r="K155" i="33"/>
  <c r="K158" i="33"/>
  <c r="K168" i="33"/>
  <c r="K172" i="33"/>
  <c r="K181" i="33"/>
  <c r="K190" i="33"/>
  <c r="K149" i="33"/>
  <c r="K185" i="33"/>
  <c r="K193" i="33"/>
  <c r="K198" i="33"/>
  <c r="K171" i="33"/>
  <c r="K180" i="33"/>
  <c r="K152" i="33"/>
  <c r="K161" i="33"/>
  <c r="I141" i="33"/>
  <c r="I169" i="33"/>
  <c r="I193" i="33"/>
  <c r="I151" i="33"/>
  <c r="I168" i="33"/>
  <c r="J204" i="33"/>
  <c r="J214" i="8"/>
  <c r="J149" i="33"/>
  <c r="J189" i="33"/>
  <c r="J185" i="33"/>
  <c r="I154" i="33"/>
  <c r="J174" i="33"/>
  <c r="J199" i="33"/>
  <c r="J190" i="33"/>
  <c r="I170" i="33"/>
  <c r="I176" i="33"/>
  <c r="H183" i="33"/>
  <c r="I142" i="33"/>
  <c r="I189" i="33"/>
  <c r="G141" i="33"/>
  <c r="G154" i="33"/>
  <c r="G157" i="33"/>
  <c r="G170" i="33"/>
  <c r="G173" i="33"/>
  <c r="G186" i="33"/>
  <c r="G189" i="33"/>
  <c r="G204" i="33"/>
  <c r="G214" i="8"/>
  <c r="G148" i="33"/>
  <c r="G151" i="33"/>
  <c r="G142" i="33"/>
  <c r="G145" i="33"/>
  <c r="G158" i="33"/>
  <c r="G161" i="33"/>
  <c r="G174" i="33"/>
  <c r="G177" i="33"/>
  <c r="G190" i="33"/>
  <c r="G193" i="33"/>
  <c r="G196" i="33"/>
  <c r="G198" i="33"/>
  <c r="G152" i="33"/>
  <c r="G155" i="33"/>
  <c r="G168" i="33"/>
  <c r="G171" i="33"/>
  <c r="G184" i="33"/>
  <c r="G187" i="33"/>
  <c r="G146" i="33"/>
  <c r="G162" i="33"/>
  <c r="G165" i="33"/>
  <c r="G178" i="33"/>
  <c r="G181" i="33"/>
  <c r="G194" i="33"/>
  <c r="G156" i="33"/>
  <c r="G159" i="33"/>
  <c r="G160" i="33"/>
  <c r="G164" i="33"/>
  <c r="G169" i="33"/>
  <c r="G183" i="33"/>
  <c r="G191" i="33"/>
  <c r="G192" i="33"/>
  <c r="G172" i="33"/>
  <c r="G182" i="33"/>
  <c r="G150" i="33"/>
  <c r="G153" i="33"/>
  <c r="G144" i="33"/>
  <c r="G147" i="33"/>
  <c r="G167" i="33"/>
  <c r="G175" i="33"/>
  <c r="G176" i="33"/>
  <c r="G180" i="33"/>
  <c r="G185" i="33"/>
  <c r="G199" i="33"/>
  <c r="G140" i="33"/>
  <c r="G143" i="33"/>
  <c r="G166" i="33"/>
  <c r="G163" i="33"/>
  <c r="G179" i="33"/>
  <c r="G188" i="33"/>
  <c r="G195" i="33"/>
  <c r="G197" i="33"/>
  <c r="I179" i="33"/>
  <c r="I152" i="33"/>
  <c r="J171" i="33"/>
  <c r="J186" i="33"/>
  <c r="J176" i="33"/>
  <c r="J172" i="33"/>
  <c r="H157" i="33"/>
  <c r="L162" i="33"/>
  <c r="H179" i="33"/>
  <c r="L184" i="33"/>
  <c r="H195" i="33"/>
  <c r="J145" i="33"/>
  <c r="L165" i="33"/>
  <c r="H176" i="33"/>
  <c r="J194" i="33"/>
  <c r="I181" i="33"/>
  <c r="I148" i="33"/>
  <c r="I144" i="33"/>
  <c r="E142" i="33"/>
  <c r="E206" i="33"/>
  <c r="E240" i="8"/>
  <c r="E145" i="33"/>
  <c r="E158" i="33"/>
  <c r="E174" i="33"/>
  <c r="E190" i="33"/>
  <c r="E196" i="33"/>
  <c r="E198" i="33"/>
  <c r="E152" i="33"/>
  <c r="E149" i="33"/>
  <c r="E162" i="33"/>
  <c r="E178" i="33"/>
  <c r="E194" i="33"/>
  <c r="E156" i="33"/>
  <c r="E172" i="33"/>
  <c r="E188" i="33"/>
  <c r="E150" i="33"/>
  <c r="E166" i="33"/>
  <c r="E182" i="33"/>
  <c r="E204" i="33"/>
  <c r="E214" i="8"/>
  <c r="E168" i="33"/>
  <c r="E186" i="33"/>
  <c r="E144" i="33"/>
  <c r="E147" i="33"/>
  <c r="E176" i="33"/>
  <c r="E164" i="33"/>
  <c r="E170" i="33"/>
  <c r="E141" i="33"/>
  <c r="E151" i="33"/>
  <c r="E160" i="33"/>
  <c r="E154" i="33"/>
  <c r="E180" i="33"/>
  <c r="E184" i="33"/>
  <c r="E183" i="33"/>
  <c r="E187" i="33"/>
  <c r="E192" i="33"/>
  <c r="E148" i="33"/>
  <c r="M155" i="33"/>
  <c r="M187" i="33"/>
  <c r="J159" i="33"/>
  <c r="J180" i="33"/>
  <c r="J170" i="33"/>
  <c r="J160" i="33"/>
  <c r="J156" i="33"/>
  <c r="K145" i="33"/>
  <c r="M159" i="33"/>
  <c r="I180" i="33"/>
  <c r="I174" i="33"/>
  <c r="I140" i="33"/>
  <c r="E197" i="33"/>
  <c r="I146" i="33"/>
  <c r="I178" i="33"/>
  <c r="E157" i="33"/>
  <c r="J162" i="33"/>
  <c r="D417" i="3"/>
  <c r="C238" i="3"/>
  <c r="D239" i="3"/>
  <c r="E240" i="3"/>
  <c r="G226" i="8"/>
  <c r="E210" i="32"/>
  <c r="D418" i="3"/>
  <c r="L418" i="3"/>
  <c r="J418" i="3"/>
  <c r="C480" i="3"/>
  <c r="I511" i="3"/>
  <c r="J396" i="3"/>
  <c r="L417" i="3"/>
  <c r="J417" i="3"/>
  <c r="C479" i="3"/>
  <c r="L419" i="3"/>
  <c r="J419" i="3"/>
  <c r="C481" i="3"/>
  <c r="D419" i="3"/>
  <c r="M206" i="33"/>
  <c r="M240" i="8"/>
  <c r="K205" i="33"/>
  <c r="K227" i="8"/>
  <c r="I206" i="33"/>
  <c r="I240" i="8"/>
  <c r="E205" i="33"/>
  <c r="E227" i="8"/>
  <c r="F417" i="3"/>
  <c r="J205" i="33"/>
  <c r="J227" i="8"/>
  <c r="H205" i="33"/>
  <c r="H227" i="8"/>
  <c r="L206" i="33"/>
  <c r="L240" i="8"/>
  <c r="L205" i="33"/>
  <c r="L227" i="8"/>
  <c r="G205" i="33"/>
  <c r="J206" i="33"/>
  <c r="J240" i="8"/>
  <c r="G206" i="33"/>
  <c r="G240" i="8"/>
  <c r="K206" i="33"/>
  <c r="K240" i="8"/>
  <c r="I205" i="33"/>
  <c r="I227" i="8"/>
  <c r="M205" i="33"/>
  <c r="M227" i="8"/>
  <c r="F206" i="33"/>
  <c r="F240" i="8"/>
  <c r="F205" i="33"/>
  <c r="F227" i="8"/>
  <c r="F418" i="3"/>
  <c r="I418" i="3"/>
  <c r="C454" i="3"/>
  <c r="H206" i="33"/>
  <c r="H240" i="8"/>
  <c r="E510" i="3"/>
  <c r="E512" i="3"/>
  <c r="E511" i="3"/>
  <c r="G510" i="3"/>
  <c r="G227" i="8"/>
  <c r="F419" i="3"/>
  <c r="I419" i="3"/>
  <c r="C455" i="3"/>
  <c r="E210" i="33"/>
  <c r="G511" i="3"/>
  <c r="I512" i="3"/>
  <c r="I510" i="3"/>
  <c r="G512" i="3"/>
  <c r="E309" i="3"/>
  <c r="K151" i="39"/>
  <c r="H190" i="39"/>
  <c r="M138" i="39"/>
  <c r="M156" i="39"/>
  <c r="M170" i="39"/>
  <c r="I162" i="39"/>
  <c r="L154" i="39"/>
  <c r="I138" i="39"/>
  <c r="I173" i="39"/>
  <c r="E138" i="39"/>
  <c r="E189" i="39"/>
  <c r="J138" i="39"/>
  <c r="J149" i="39"/>
  <c r="F138" i="39"/>
  <c r="F154" i="39"/>
  <c r="K138" i="39"/>
  <c r="K162" i="39"/>
  <c r="N73" i="39"/>
  <c r="G138" i="39"/>
  <c r="G181" i="39"/>
  <c r="L138" i="39"/>
  <c r="L183" i="39"/>
  <c r="H138" i="39"/>
  <c r="H194" i="39"/>
  <c r="F199" i="39"/>
  <c r="K198" i="39"/>
  <c r="L196" i="39"/>
  <c r="I178" i="39"/>
  <c r="L170" i="39"/>
  <c r="K167" i="39"/>
  <c r="K165" i="39"/>
  <c r="K156" i="39"/>
  <c r="K154" i="39"/>
  <c r="D138" i="39"/>
  <c r="D191" i="39"/>
  <c r="I192" i="39"/>
  <c r="F197" i="39"/>
  <c r="I193" i="39"/>
  <c r="E190" i="39"/>
  <c r="K179" i="39"/>
  <c r="K161" i="39"/>
  <c r="D150" i="39"/>
  <c r="K182" i="39"/>
  <c r="K194" i="39"/>
  <c r="D190" i="39"/>
  <c r="M188" i="39"/>
  <c r="J181" i="39"/>
  <c r="K177" i="39"/>
  <c r="M166" i="39"/>
  <c r="I165" i="39"/>
  <c r="F151" i="39"/>
  <c r="K150" i="39"/>
  <c r="K195" i="39"/>
  <c r="K192" i="39"/>
  <c r="K190" i="39"/>
  <c r="M186" i="39"/>
  <c r="E186" i="39"/>
  <c r="M184" i="39"/>
  <c r="E184" i="39"/>
  <c r="M182" i="39"/>
  <c r="I181" i="39"/>
  <c r="F169" i="39"/>
  <c r="D164" i="39"/>
  <c r="M162" i="39"/>
  <c r="E162" i="39"/>
  <c r="I161" i="39"/>
  <c r="M160" i="39"/>
  <c r="I159" i="39"/>
  <c r="K157" i="39"/>
  <c r="L155" i="39"/>
  <c r="M151" i="39"/>
  <c r="E193" i="39"/>
  <c r="G198" i="39"/>
  <c r="K188" i="39"/>
  <c r="H185" i="39"/>
  <c r="D180" i="39"/>
  <c r="M178" i="39"/>
  <c r="E178" i="39"/>
  <c r="I177" i="39"/>
  <c r="M176" i="39"/>
  <c r="E176" i="39"/>
  <c r="I175" i="39"/>
  <c r="K173" i="39"/>
  <c r="L171" i="39"/>
  <c r="G167" i="39"/>
  <c r="K166" i="39"/>
  <c r="G165" i="39"/>
  <c r="H159" i="39"/>
  <c r="K155" i="39"/>
  <c r="D153" i="39"/>
  <c r="H152" i="39"/>
  <c r="J172" i="35"/>
  <c r="D145" i="35"/>
  <c r="I197" i="35"/>
  <c r="I173" i="35"/>
  <c r="K181" i="35"/>
  <c r="I198" i="35"/>
  <c r="I160" i="35"/>
  <c r="I152" i="35"/>
  <c r="J189" i="35"/>
  <c r="L195" i="35"/>
  <c r="J161" i="35"/>
  <c r="L138" i="35"/>
  <c r="L189" i="35"/>
  <c r="N73" i="35"/>
  <c r="M189" i="35"/>
  <c r="J156" i="35"/>
  <c r="J192" i="35"/>
  <c r="J138" i="35"/>
  <c r="J184" i="35"/>
  <c r="J182" i="35"/>
  <c r="M138" i="35"/>
  <c r="M185" i="35"/>
  <c r="L187" i="35"/>
  <c r="H138" i="35"/>
  <c r="H180" i="35"/>
  <c r="I155" i="35"/>
  <c r="E138" i="35"/>
  <c r="E199" i="35"/>
  <c r="I143" i="35"/>
  <c r="D138" i="35"/>
  <c r="D179" i="35"/>
  <c r="K138" i="35"/>
  <c r="K186" i="35"/>
  <c r="I188" i="35"/>
  <c r="F138" i="35"/>
  <c r="I138" i="35"/>
  <c r="I178" i="35"/>
  <c r="I186" i="35"/>
  <c r="I165" i="35"/>
  <c r="I151" i="35"/>
  <c r="G138" i="35"/>
  <c r="G142" i="35"/>
  <c r="I184" i="35"/>
  <c r="I163" i="35"/>
  <c r="G138" i="30"/>
  <c r="B396" i="3"/>
  <c r="G204" i="30"/>
  <c r="G211" i="8"/>
  <c r="G153" i="30"/>
  <c r="G174" i="30"/>
  <c r="G144" i="30"/>
  <c r="G197" i="30"/>
  <c r="G146" i="30"/>
  <c r="G186" i="30"/>
  <c r="G193" i="30"/>
  <c r="G187" i="30"/>
  <c r="G179" i="30"/>
  <c r="G143" i="30"/>
  <c r="G154" i="30"/>
  <c r="G180" i="30"/>
  <c r="G149" i="30"/>
  <c r="G195" i="30"/>
  <c r="G151" i="30"/>
  <c r="G152" i="30"/>
  <c r="G168" i="30"/>
  <c r="G185" i="30"/>
  <c r="G170" i="30"/>
  <c r="G145" i="30"/>
  <c r="G140" i="30"/>
  <c r="G158" i="30"/>
  <c r="G161" i="30"/>
  <c r="G196" i="30"/>
  <c r="G171" i="30"/>
  <c r="G172" i="30"/>
  <c r="G164" i="30"/>
  <c r="G199" i="30"/>
  <c r="G177" i="30"/>
  <c r="G176" i="30"/>
  <c r="G159" i="30"/>
  <c r="G192" i="30"/>
  <c r="G173" i="30"/>
  <c r="G183" i="30"/>
  <c r="G147" i="30"/>
  <c r="G156" i="30"/>
  <c r="G155" i="30"/>
  <c r="G198" i="30"/>
  <c r="G191" i="30"/>
  <c r="G160" i="30"/>
  <c r="G162" i="30"/>
  <c r="G194" i="30"/>
  <c r="G189" i="30"/>
  <c r="G166" i="30"/>
  <c r="G150" i="30"/>
  <c r="G178" i="30"/>
  <c r="G181" i="30"/>
  <c r="G148" i="30"/>
  <c r="G142" i="30"/>
  <c r="D138" i="30"/>
  <c r="D181" i="30"/>
  <c r="N73" i="30"/>
  <c r="F138" i="30"/>
  <c r="F159" i="30"/>
  <c r="H138" i="30"/>
  <c r="H145" i="30"/>
  <c r="L138" i="30"/>
  <c r="L162" i="30"/>
  <c r="E138" i="30"/>
  <c r="E191" i="30"/>
  <c r="J138" i="30"/>
  <c r="J166" i="30"/>
  <c r="K138" i="30"/>
  <c r="K170" i="30"/>
  <c r="M399" i="3"/>
  <c r="B526" i="3"/>
  <c r="F526" i="3"/>
  <c r="F175" i="30"/>
  <c r="G175" i="30"/>
  <c r="G169" i="30"/>
  <c r="G167" i="30"/>
  <c r="G165" i="30"/>
  <c r="G163" i="30"/>
  <c r="G157" i="30"/>
  <c r="G141" i="30"/>
  <c r="G206" i="30"/>
  <c r="G237" i="8"/>
  <c r="H153" i="30"/>
  <c r="J178" i="30"/>
  <c r="I182" i="30"/>
  <c r="M138" i="30"/>
  <c r="M152" i="30"/>
  <c r="I138" i="30"/>
  <c r="I151" i="30"/>
  <c r="H198" i="30"/>
  <c r="H186" i="30"/>
  <c r="L185" i="30"/>
  <c r="D179" i="30"/>
  <c r="G190" i="30"/>
  <c r="G188" i="30"/>
  <c r="G184" i="30"/>
  <c r="G182" i="30"/>
  <c r="L398" i="3"/>
  <c r="B525" i="3"/>
  <c r="F525" i="3"/>
  <c r="K397" i="3"/>
  <c r="B524" i="3"/>
  <c r="F524" i="3"/>
  <c r="D398" i="3"/>
  <c r="D406" i="3"/>
  <c r="F25" i="4"/>
  <c r="B523" i="3"/>
  <c r="F523" i="3"/>
  <c r="I224" i="3"/>
  <c r="D479" i="3"/>
  <c r="K263" i="3"/>
  <c r="I232" i="3"/>
  <c r="D487" i="3"/>
  <c r="B237" i="3"/>
  <c r="H264" i="3"/>
  <c r="H262" i="3"/>
  <c r="R304" i="3"/>
  <c r="E188" i="39"/>
  <c r="J191" i="39"/>
  <c r="G176" i="39"/>
  <c r="F150" i="39"/>
  <c r="M196" i="39"/>
  <c r="I188" i="39"/>
  <c r="G150" i="39"/>
  <c r="G183" i="39"/>
  <c r="G158" i="39"/>
  <c r="E192" i="39"/>
  <c r="G186" i="39"/>
  <c r="G195" i="39"/>
  <c r="M198" i="39"/>
  <c r="E166" i="39"/>
  <c r="G172" i="39"/>
  <c r="M168" i="39"/>
  <c r="G154" i="39"/>
  <c r="E172" i="39"/>
  <c r="M154" i="39"/>
  <c r="I157" i="39"/>
  <c r="G153" i="39"/>
  <c r="G151" i="39"/>
  <c r="M172" i="39"/>
  <c r="K160" i="39"/>
  <c r="G179" i="39"/>
  <c r="I186" i="39"/>
  <c r="F170" i="39"/>
  <c r="H175" i="39"/>
  <c r="G148" i="39"/>
  <c r="G192" i="39"/>
  <c r="G163" i="39"/>
  <c r="J146" i="39"/>
  <c r="K189" i="39"/>
  <c r="K184" i="39"/>
  <c r="G191" i="39"/>
  <c r="G178" i="39"/>
  <c r="G184" i="39"/>
  <c r="D183" i="39"/>
  <c r="D149" i="39"/>
  <c r="D143" i="39"/>
  <c r="D173" i="39"/>
  <c r="D192" i="39"/>
  <c r="D154" i="39"/>
  <c r="D170" i="39"/>
  <c r="D185" i="39"/>
  <c r="D187" i="39"/>
  <c r="D188" i="39"/>
  <c r="D151" i="39"/>
  <c r="D145" i="39"/>
  <c r="D175" i="39"/>
  <c r="D140" i="39"/>
  <c r="D156" i="39"/>
  <c r="D172" i="39"/>
  <c r="D197" i="39"/>
  <c r="D198" i="39"/>
  <c r="D147" i="39"/>
  <c r="D177" i="39"/>
  <c r="D142" i="39"/>
  <c r="D158" i="39"/>
  <c r="D174" i="39"/>
  <c r="D199" i="39"/>
  <c r="D189" i="39"/>
  <c r="D161" i="39"/>
  <c r="D155" i="39"/>
  <c r="D179" i="39"/>
  <c r="D160" i="39"/>
  <c r="D176" i="39"/>
  <c r="D196" i="39"/>
  <c r="D194" i="39"/>
  <c r="D163" i="39"/>
  <c r="D157" i="39"/>
  <c r="D146" i="39"/>
  <c r="D162" i="39"/>
  <c r="D178" i="39"/>
  <c r="D184" i="39"/>
  <c r="D159" i="39"/>
  <c r="N138" i="39"/>
  <c r="N206" i="39"/>
  <c r="D148" i="39"/>
  <c r="D204" i="39"/>
  <c r="D220" i="8"/>
  <c r="D167" i="39"/>
  <c r="D169" i="39"/>
  <c r="D166" i="39"/>
  <c r="D182" i="39"/>
  <c r="D195" i="39"/>
  <c r="D171" i="39"/>
  <c r="D186" i="39"/>
  <c r="D152" i="39"/>
  <c r="D168" i="39"/>
  <c r="D193" i="39"/>
  <c r="D141" i="39"/>
  <c r="G166" i="39"/>
  <c r="G188" i="39"/>
  <c r="L143" i="39"/>
  <c r="L150" i="39"/>
  <c r="L157" i="39"/>
  <c r="L173" i="39"/>
  <c r="L184" i="39"/>
  <c r="L146" i="39"/>
  <c r="L160" i="39"/>
  <c r="L163" i="39"/>
  <c r="L176" i="39"/>
  <c r="L179" i="39"/>
  <c r="L188" i="39"/>
  <c r="L193" i="39"/>
  <c r="L142" i="39"/>
  <c r="L153" i="39"/>
  <c r="L166" i="39"/>
  <c r="L169" i="39"/>
  <c r="L145" i="39"/>
  <c r="L149" i="39"/>
  <c r="L156" i="39"/>
  <c r="L159" i="39"/>
  <c r="L172" i="39"/>
  <c r="L175" i="39"/>
  <c r="L182" i="39"/>
  <c r="L187" i="39"/>
  <c r="L141" i="39"/>
  <c r="L152" i="39"/>
  <c r="L162" i="39"/>
  <c r="L165" i="39"/>
  <c r="L178" i="39"/>
  <c r="L181" i="39"/>
  <c r="L192" i="39"/>
  <c r="L195" i="39"/>
  <c r="L204" i="39"/>
  <c r="L220" i="8"/>
  <c r="L148" i="39"/>
  <c r="L168" i="39"/>
  <c r="L186" i="39"/>
  <c r="L194" i="39"/>
  <c r="L140" i="39"/>
  <c r="L205" i="39"/>
  <c r="L233" i="8"/>
  <c r="L151" i="39"/>
  <c r="L158" i="39"/>
  <c r="L161" i="39"/>
  <c r="L174" i="39"/>
  <c r="L177" i="39"/>
  <c r="L190" i="39"/>
  <c r="L147" i="39"/>
  <c r="L180" i="39"/>
  <c r="L189" i="39"/>
  <c r="L164" i="39"/>
  <c r="L167" i="39"/>
  <c r="L197" i="39"/>
  <c r="L185" i="39"/>
  <c r="L198" i="39"/>
  <c r="G197" i="39"/>
  <c r="G164" i="39"/>
  <c r="G149" i="39"/>
  <c r="G143" i="39"/>
  <c r="E167" i="39"/>
  <c r="J140" i="39"/>
  <c r="J205" i="39"/>
  <c r="J233" i="8"/>
  <c r="G204" i="39"/>
  <c r="G220" i="8"/>
  <c r="G199" i="39"/>
  <c r="G182" i="39"/>
  <c r="G140" i="39"/>
  <c r="G144" i="39"/>
  <c r="G196" i="39"/>
  <c r="G141" i="39"/>
  <c r="K186" i="39"/>
  <c r="J160" i="39"/>
  <c r="J176" i="39"/>
  <c r="J188" i="39"/>
  <c r="J193" i="39"/>
  <c r="J199" i="39"/>
  <c r="J182" i="39"/>
  <c r="J187" i="39"/>
  <c r="J142" i="39"/>
  <c r="J166" i="39"/>
  <c r="J197" i="39"/>
  <c r="J156" i="39"/>
  <c r="J172" i="39"/>
  <c r="J196" i="39"/>
  <c r="J204" i="39"/>
  <c r="J220" i="8"/>
  <c r="J195" i="39"/>
  <c r="J179" i="39"/>
  <c r="J163" i="39"/>
  <c r="J147" i="39"/>
  <c r="J141" i="39"/>
  <c r="J152" i="39"/>
  <c r="J162" i="39"/>
  <c r="J178" i="39"/>
  <c r="J192" i="39"/>
  <c r="J194" i="39"/>
  <c r="J177" i="39"/>
  <c r="J161" i="39"/>
  <c r="J145" i="39"/>
  <c r="J148" i="39"/>
  <c r="J168" i="39"/>
  <c r="J144" i="39"/>
  <c r="J158" i="39"/>
  <c r="J174" i="39"/>
  <c r="J185" i="39"/>
  <c r="J173" i="39"/>
  <c r="J157" i="39"/>
  <c r="J189" i="39"/>
  <c r="J171" i="39"/>
  <c r="J155" i="39"/>
  <c r="J150" i="39"/>
  <c r="J183" i="39"/>
  <c r="J175" i="39"/>
  <c r="J170" i="39"/>
  <c r="J169" i="39"/>
  <c r="J154" i="39"/>
  <c r="J186" i="39"/>
  <c r="J167" i="39"/>
  <c r="J159" i="39"/>
  <c r="J184" i="39"/>
  <c r="J153" i="39"/>
  <c r="J151" i="39"/>
  <c r="J143" i="39"/>
  <c r="G162" i="39"/>
  <c r="G175" i="39"/>
  <c r="G189" i="39"/>
  <c r="G185" i="39"/>
  <c r="I182" i="39"/>
  <c r="I146" i="39"/>
  <c r="I185" i="39"/>
  <c r="I140" i="39"/>
  <c r="I153" i="39"/>
  <c r="I196" i="39"/>
  <c r="I204" i="39"/>
  <c r="I220" i="8"/>
  <c r="I172" i="39"/>
  <c r="I156" i="39"/>
  <c r="I145" i="39"/>
  <c r="I149" i="39"/>
  <c r="I166" i="39"/>
  <c r="I150" i="39"/>
  <c r="I141" i="39"/>
  <c r="I206" i="39"/>
  <c r="I246" i="8"/>
  <c r="I176" i="39"/>
  <c r="I160" i="39"/>
  <c r="I144" i="39"/>
  <c r="I169" i="39"/>
  <c r="I183" i="39"/>
  <c r="I190" i="39"/>
  <c r="I194" i="39"/>
  <c r="I198" i="39"/>
  <c r="I151" i="39"/>
  <c r="I184" i="39"/>
  <c r="I180" i="39"/>
  <c r="I164" i="39"/>
  <c r="I148" i="39"/>
  <c r="I191" i="39"/>
  <c r="I147" i="39"/>
  <c r="I174" i="39"/>
  <c r="I158" i="39"/>
  <c r="I142" i="39"/>
  <c r="I179" i="39"/>
  <c r="I154" i="39"/>
  <c r="I163" i="39"/>
  <c r="I187" i="39"/>
  <c r="I152" i="39"/>
  <c r="I189" i="39"/>
  <c r="I170" i="39"/>
  <c r="I143" i="39"/>
  <c r="I168" i="39"/>
  <c r="D165" i="39"/>
  <c r="K193" i="39"/>
  <c r="G142" i="39"/>
  <c r="K176" i="39"/>
  <c r="L191" i="39"/>
  <c r="G161" i="39"/>
  <c r="G174" i="39"/>
  <c r="J165" i="39"/>
  <c r="G155" i="39"/>
  <c r="G173" i="39"/>
  <c r="G160" i="39"/>
  <c r="G147" i="39"/>
  <c r="G194" i="39"/>
  <c r="E195" i="39"/>
  <c r="E173" i="39"/>
  <c r="E157" i="39"/>
  <c r="E141" i="39"/>
  <c r="E164" i="39"/>
  <c r="E180" i="39"/>
  <c r="E191" i="39"/>
  <c r="E151" i="39"/>
  <c r="E140" i="39"/>
  <c r="E177" i="39"/>
  <c r="E161" i="39"/>
  <c r="E145" i="39"/>
  <c r="E150" i="39"/>
  <c r="E142" i="39"/>
  <c r="E160" i="39"/>
  <c r="E204" i="39"/>
  <c r="E220" i="8"/>
  <c r="E171" i="39"/>
  <c r="E155" i="39"/>
  <c r="E158" i="39"/>
  <c r="E174" i="39"/>
  <c r="E187" i="39"/>
  <c r="E181" i="39"/>
  <c r="E175" i="39"/>
  <c r="E159" i="39"/>
  <c r="E143" i="39"/>
  <c r="E154" i="39"/>
  <c r="E170" i="39"/>
  <c r="E196" i="39"/>
  <c r="E199" i="39"/>
  <c r="E185" i="39"/>
  <c r="E169" i="39"/>
  <c r="E153" i="39"/>
  <c r="E146" i="39"/>
  <c r="E152" i="39"/>
  <c r="E179" i="39"/>
  <c r="E148" i="39"/>
  <c r="E197" i="39"/>
  <c r="E168" i="39"/>
  <c r="E149" i="39"/>
  <c r="E144" i="39"/>
  <c r="E194" i="39"/>
  <c r="E147" i="39"/>
  <c r="E165" i="39"/>
  <c r="E163" i="39"/>
  <c r="E183" i="39"/>
  <c r="D144" i="39"/>
  <c r="G168" i="39"/>
  <c r="I195" i="39"/>
  <c r="G177" i="39"/>
  <c r="I197" i="39"/>
  <c r="I199" i="39"/>
  <c r="G156" i="39"/>
  <c r="J190" i="39"/>
  <c r="G171" i="39"/>
  <c r="J198" i="39"/>
  <c r="H142" i="39"/>
  <c r="H153" i="39"/>
  <c r="H163" i="39"/>
  <c r="H166" i="39"/>
  <c r="H179" i="39"/>
  <c r="H204" i="39"/>
  <c r="H220" i="8"/>
  <c r="H198" i="39"/>
  <c r="H145" i="39"/>
  <c r="H149" i="39"/>
  <c r="H156" i="39"/>
  <c r="H169" i="39"/>
  <c r="H172" i="39"/>
  <c r="H187" i="39"/>
  <c r="H141" i="39"/>
  <c r="H162" i="39"/>
  <c r="H178" i="39"/>
  <c r="H192" i="39"/>
  <c r="H195" i="39"/>
  <c r="H197" i="39"/>
  <c r="H193" i="39"/>
  <c r="H148" i="39"/>
  <c r="H165" i="39"/>
  <c r="H168" i="39"/>
  <c r="H181" i="39"/>
  <c r="H186" i="39"/>
  <c r="H191" i="39"/>
  <c r="H182" i="39"/>
  <c r="H140" i="39"/>
  <c r="H144" i="39"/>
  <c r="H151" i="39"/>
  <c r="H155" i="39"/>
  <c r="H158" i="39"/>
  <c r="H171" i="39"/>
  <c r="H174" i="39"/>
  <c r="H147" i="39"/>
  <c r="H161" i="39"/>
  <c r="H164" i="39"/>
  <c r="H177" i="39"/>
  <c r="H180" i="39"/>
  <c r="H189" i="39"/>
  <c r="H143" i="39"/>
  <c r="H206" i="39"/>
  <c r="H246" i="8"/>
  <c r="H150" i="39"/>
  <c r="H154" i="39"/>
  <c r="H167" i="39"/>
  <c r="H170" i="39"/>
  <c r="H183" i="39"/>
  <c r="H184" i="39"/>
  <c r="H160" i="39"/>
  <c r="H173" i="39"/>
  <c r="H157" i="39"/>
  <c r="H176" i="39"/>
  <c r="H146" i="39"/>
  <c r="H188" i="39"/>
  <c r="G159" i="39"/>
  <c r="K143" i="39"/>
  <c r="K149" i="39"/>
  <c r="K164" i="39"/>
  <c r="K180" i="39"/>
  <c r="K181" i="39"/>
  <c r="K199" i="39"/>
  <c r="K142" i="39"/>
  <c r="K187" i="39"/>
  <c r="K204" i="39"/>
  <c r="K220" i="8"/>
  <c r="K148" i="39"/>
  <c r="K140" i="39"/>
  <c r="K205" i="39"/>
  <c r="K233" i="8"/>
  <c r="K158" i="39"/>
  <c r="K159" i="39"/>
  <c r="K174" i="39"/>
  <c r="K175" i="39"/>
  <c r="K141" i="39"/>
  <c r="K191" i="39"/>
  <c r="K146" i="39"/>
  <c r="K147" i="39"/>
  <c r="K170" i="39"/>
  <c r="K196" i="39"/>
  <c r="K185" i="39"/>
  <c r="K197" i="39"/>
  <c r="K153" i="39"/>
  <c r="K183" i="39"/>
  <c r="K168" i="39"/>
  <c r="K169" i="39"/>
  <c r="K144" i="39"/>
  <c r="K145" i="39"/>
  <c r="K152" i="39"/>
  <c r="G190" i="39"/>
  <c r="G170" i="39"/>
  <c r="L144" i="39"/>
  <c r="I155" i="39"/>
  <c r="K178" i="39"/>
  <c r="E198" i="39"/>
  <c r="J164" i="39"/>
  <c r="G157" i="39"/>
  <c r="H196" i="39"/>
  <c r="E182" i="39"/>
  <c r="G187" i="39"/>
  <c r="I167" i="39"/>
  <c r="L199" i="39"/>
  <c r="K172" i="39"/>
  <c r="G146" i="39"/>
  <c r="K163" i="39"/>
  <c r="D181" i="39"/>
  <c r="G193" i="39"/>
  <c r="G152" i="39"/>
  <c r="G180" i="39"/>
  <c r="F145" i="39"/>
  <c r="F149" i="39"/>
  <c r="F156" i="39"/>
  <c r="F172" i="39"/>
  <c r="F187" i="39"/>
  <c r="F194" i="39"/>
  <c r="F141" i="39"/>
  <c r="F152" i="39"/>
  <c r="F159" i="39"/>
  <c r="F162" i="39"/>
  <c r="F175" i="39"/>
  <c r="F178" i="39"/>
  <c r="F192" i="39"/>
  <c r="F195" i="39"/>
  <c r="F148" i="39"/>
  <c r="F165" i="39"/>
  <c r="F168" i="39"/>
  <c r="F181" i="39"/>
  <c r="F186" i="39"/>
  <c r="F190" i="39"/>
  <c r="F191" i="39"/>
  <c r="F198" i="39"/>
  <c r="F140" i="39"/>
  <c r="F144" i="39"/>
  <c r="F155" i="39"/>
  <c r="F158" i="39"/>
  <c r="F171" i="39"/>
  <c r="F174" i="39"/>
  <c r="F185" i="39"/>
  <c r="F183" i="39"/>
  <c r="F147" i="39"/>
  <c r="F161" i="39"/>
  <c r="F164" i="39"/>
  <c r="F177" i="39"/>
  <c r="F180" i="39"/>
  <c r="F189" i="39"/>
  <c r="F143" i="39"/>
  <c r="F167" i="39"/>
  <c r="F184" i="39"/>
  <c r="F204" i="39"/>
  <c r="F220" i="8"/>
  <c r="F146" i="39"/>
  <c r="F157" i="39"/>
  <c r="F160" i="39"/>
  <c r="F173" i="39"/>
  <c r="F176" i="39"/>
  <c r="F188" i="39"/>
  <c r="F193" i="39"/>
  <c r="F166" i="39"/>
  <c r="F142" i="39"/>
  <c r="F163" i="39"/>
  <c r="F179" i="39"/>
  <c r="F182" i="39"/>
  <c r="F153" i="39"/>
  <c r="G169" i="39"/>
  <c r="G145" i="39"/>
  <c r="G206" i="39"/>
  <c r="G246" i="8"/>
  <c r="I171" i="39"/>
  <c r="M140" i="39"/>
  <c r="M205" i="39"/>
  <c r="M233" i="8"/>
  <c r="M167" i="39"/>
  <c r="M177" i="39"/>
  <c r="M161" i="39"/>
  <c r="M145" i="39"/>
  <c r="M150" i="39"/>
  <c r="M142" i="39"/>
  <c r="M171" i="39"/>
  <c r="M155" i="39"/>
  <c r="M192" i="39"/>
  <c r="M194" i="39"/>
  <c r="M187" i="39"/>
  <c r="M181" i="39"/>
  <c r="M165" i="39"/>
  <c r="M149" i="39"/>
  <c r="M148" i="39"/>
  <c r="M164" i="39"/>
  <c r="M180" i="39"/>
  <c r="M190" i="39"/>
  <c r="M193" i="39"/>
  <c r="M175" i="39"/>
  <c r="M204" i="39"/>
  <c r="M220" i="8"/>
  <c r="M169" i="39"/>
  <c r="M153" i="39"/>
  <c r="M197" i="39"/>
  <c r="M146" i="39"/>
  <c r="M185" i="39"/>
  <c r="M191" i="39"/>
  <c r="M183" i="39"/>
  <c r="M179" i="39"/>
  <c r="M163" i="39"/>
  <c r="M147" i="39"/>
  <c r="M195" i="39"/>
  <c r="M189" i="39"/>
  <c r="M174" i="39"/>
  <c r="M157" i="39"/>
  <c r="M152" i="39"/>
  <c r="M158" i="39"/>
  <c r="M173" i="39"/>
  <c r="M144" i="39"/>
  <c r="M159" i="39"/>
  <c r="M143" i="39"/>
  <c r="M199" i="39"/>
  <c r="M141" i="39"/>
  <c r="E156" i="39"/>
  <c r="J180" i="39"/>
  <c r="H199" i="39"/>
  <c r="K171" i="39"/>
  <c r="F196" i="39"/>
  <c r="G150" i="35"/>
  <c r="E161" i="35"/>
  <c r="I194" i="35"/>
  <c r="J196" i="35"/>
  <c r="H190" i="35"/>
  <c r="J151" i="35"/>
  <c r="K141" i="35"/>
  <c r="I162" i="35"/>
  <c r="H191" i="35"/>
  <c r="M165" i="35"/>
  <c r="M177" i="35"/>
  <c r="J155" i="35"/>
  <c r="D186" i="35"/>
  <c r="M167" i="35"/>
  <c r="K192" i="35"/>
  <c r="I168" i="35"/>
  <c r="M179" i="35"/>
  <c r="E180" i="35"/>
  <c r="M195" i="35"/>
  <c r="E169" i="35"/>
  <c r="M173" i="35"/>
  <c r="I142" i="35"/>
  <c r="I196" i="35"/>
  <c r="J144" i="35"/>
  <c r="K182" i="35"/>
  <c r="J169" i="35"/>
  <c r="H196" i="35"/>
  <c r="E179" i="35"/>
  <c r="M143" i="35"/>
  <c r="I176" i="35"/>
  <c r="H149" i="35"/>
  <c r="I191" i="35"/>
  <c r="I161" i="35"/>
  <c r="I140" i="35"/>
  <c r="I193" i="35"/>
  <c r="J185" i="35"/>
  <c r="J181" i="35"/>
  <c r="J175" i="35"/>
  <c r="E140" i="35"/>
  <c r="G149" i="35"/>
  <c r="G184" i="35"/>
  <c r="K150" i="35"/>
  <c r="I192" i="35"/>
  <c r="K198" i="35"/>
  <c r="J146" i="35"/>
  <c r="J141" i="35"/>
  <c r="G195" i="35"/>
  <c r="M151" i="35"/>
  <c r="J158" i="35"/>
  <c r="J164" i="35"/>
  <c r="E144" i="35"/>
  <c r="M159" i="35"/>
  <c r="G197" i="35"/>
  <c r="F204" i="35"/>
  <c r="F216" i="8"/>
  <c r="F144" i="35"/>
  <c r="F184" i="35"/>
  <c r="F150" i="35"/>
  <c r="F192" i="35"/>
  <c r="F145" i="35"/>
  <c r="F152" i="35"/>
  <c r="F198" i="35"/>
  <c r="F160" i="35"/>
  <c r="F141" i="35"/>
  <c r="F166" i="35"/>
  <c r="F149" i="35"/>
  <c r="F168" i="35"/>
  <c r="F183" i="35"/>
  <c r="F176" i="35"/>
  <c r="F182" i="35"/>
  <c r="F191" i="35"/>
  <c r="F174" i="35"/>
  <c r="F157" i="35"/>
  <c r="F171" i="35"/>
  <c r="F185" i="35"/>
  <c r="L162" i="35"/>
  <c r="L175" i="35"/>
  <c r="L177" i="35"/>
  <c r="L160" i="35"/>
  <c r="L198" i="35"/>
  <c r="L197" i="35"/>
  <c r="L178" i="35"/>
  <c r="L164" i="35"/>
  <c r="L182" i="35"/>
  <c r="L168" i="35"/>
  <c r="L151" i="35"/>
  <c r="L204" i="35"/>
  <c r="L216" i="8"/>
  <c r="L194" i="35"/>
  <c r="L154" i="35"/>
  <c r="L185" i="35"/>
  <c r="L176" i="35"/>
  <c r="L167" i="35"/>
  <c r="L143" i="35"/>
  <c r="L170" i="35"/>
  <c r="L169" i="35"/>
  <c r="L188" i="35"/>
  <c r="L158" i="35"/>
  <c r="L171" i="35"/>
  <c r="L150" i="35"/>
  <c r="L141" i="35"/>
  <c r="L206" i="35"/>
  <c r="L242" i="8"/>
  <c r="L140" i="35"/>
  <c r="L205" i="35"/>
  <c r="L229" i="8"/>
  <c r="L142" i="35"/>
  <c r="L166" i="35"/>
  <c r="L156" i="35"/>
  <c r="L163" i="35"/>
  <c r="L159" i="35"/>
  <c r="L153" i="35"/>
  <c r="L172" i="35"/>
  <c r="L174" i="35"/>
  <c r="L144" i="35"/>
  <c r="L155" i="35"/>
  <c r="L152" i="35"/>
  <c r="L186" i="35"/>
  <c r="L184" i="35"/>
  <c r="L165" i="35"/>
  <c r="L191" i="35"/>
  <c r="L148" i="35"/>
  <c r="L157" i="35"/>
  <c r="L146" i="35"/>
  <c r="L192" i="35"/>
  <c r="L173" i="35"/>
  <c r="L183" i="35"/>
  <c r="L181" i="35"/>
  <c r="L147" i="35"/>
  <c r="L161" i="35"/>
  <c r="F162" i="35"/>
  <c r="F159" i="35"/>
  <c r="K167" i="35"/>
  <c r="K173" i="35"/>
  <c r="K195" i="35"/>
  <c r="K168" i="35"/>
  <c r="K189" i="35"/>
  <c r="K170" i="35"/>
  <c r="K156" i="35"/>
  <c r="K199" i="35"/>
  <c r="K179" i="35"/>
  <c r="K151" i="35"/>
  <c r="K147" i="35"/>
  <c r="K187" i="35"/>
  <c r="K153" i="35"/>
  <c r="K164" i="35"/>
  <c r="K176" i="35"/>
  <c r="K144" i="35"/>
  <c r="K178" i="35"/>
  <c r="K166" i="35"/>
  <c r="K196" i="35"/>
  <c r="K140" i="35"/>
  <c r="K205" i="35"/>
  <c r="K229" i="8"/>
  <c r="K148" i="35"/>
  <c r="K159" i="35"/>
  <c r="K161" i="35"/>
  <c r="K174" i="35"/>
  <c r="K177" i="35"/>
  <c r="K155" i="35"/>
  <c r="K190" i="35"/>
  <c r="K149" i="35"/>
  <c r="K145" i="35"/>
  <c r="K184" i="35"/>
  <c r="K160" i="35"/>
  <c r="K191" i="35"/>
  <c r="K180" i="35"/>
  <c r="K143" i="35"/>
  <c r="K204" i="35"/>
  <c r="K216" i="8"/>
  <c r="K193" i="35"/>
  <c r="K197" i="35"/>
  <c r="K175" i="35"/>
  <c r="K152" i="35"/>
  <c r="K162" i="35"/>
  <c r="K158" i="35"/>
  <c r="K154" i="35"/>
  <c r="K185" i="35"/>
  <c r="K194" i="35"/>
  <c r="K157" i="35"/>
  <c r="K169" i="35"/>
  <c r="K172" i="35"/>
  <c r="K165" i="35"/>
  <c r="K163" i="35"/>
  <c r="K171" i="35"/>
  <c r="H160" i="35"/>
  <c r="H182" i="35"/>
  <c r="H175" i="35"/>
  <c r="H199" i="35"/>
  <c r="H161" i="35"/>
  <c r="H147" i="35"/>
  <c r="H157" i="35"/>
  <c r="H188" i="35"/>
  <c r="H158" i="35"/>
  <c r="H150" i="35"/>
  <c r="H177" i="35"/>
  <c r="H152" i="35"/>
  <c r="H165" i="35"/>
  <c r="H140" i="35"/>
  <c r="H195" i="35"/>
  <c r="H204" i="35"/>
  <c r="H216" i="8"/>
  <c r="H197" i="35"/>
  <c r="H151" i="35"/>
  <c r="H163" i="35"/>
  <c r="H173" i="35"/>
  <c r="H174" i="35"/>
  <c r="H155" i="35"/>
  <c r="H167" i="35"/>
  <c r="H169" i="35"/>
  <c r="H179" i="35"/>
  <c r="H148" i="35"/>
  <c r="H142" i="35"/>
  <c r="H170" i="35"/>
  <c r="H183" i="35"/>
  <c r="H185" i="35"/>
  <c r="H184" i="35"/>
  <c r="H146" i="35"/>
  <c r="H156" i="35"/>
  <c r="H176" i="35"/>
  <c r="H192" i="35"/>
  <c r="H154" i="35"/>
  <c r="H194" i="35"/>
  <c r="H164" i="35"/>
  <c r="H171" i="35"/>
  <c r="H168" i="35"/>
  <c r="H172" i="35"/>
  <c r="H187" i="35"/>
  <c r="H141" i="35"/>
  <c r="H166" i="35"/>
  <c r="H144" i="35"/>
  <c r="H181" i="35"/>
  <c r="H198" i="35"/>
  <c r="H145" i="35"/>
  <c r="H162" i="35"/>
  <c r="H143" i="35"/>
  <c r="H153" i="35"/>
  <c r="H178" i="35"/>
  <c r="H189" i="35"/>
  <c r="H159" i="35"/>
  <c r="J193" i="35"/>
  <c r="J190" i="35"/>
  <c r="L180" i="35"/>
  <c r="J153" i="35"/>
  <c r="F164" i="35"/>
  <c r="J177" i="35"/>
  <c r="D188" i="35"/>
  <c r="F146" i="35"/>
  <c r="E165" i="35"/>
  <c r="K183" i="35"/>
  <c r="F193" i="35"/>
  <c r="I147" i="35"/>
  <c r="E163" i="35"/>
  <c r="H193" i="35"/>
  <c r="F153" i="35"/>
  <c r="F165" i="35"/>
  <c r="F173" i="35"/>
  <c r="F199" i="35"/>
  <c r="F186" i="35"/>
  <c r="D166" i="35"/>
  <c r="D174" i="35"/>
  <c r="D165" i="35"/>
  <c r="D175" i="35"/>
  <c r="D153" i="35"/>
  <c r="D140" i="35"/>
  <c r="D189" i="35"/>
  <c r="N138" i="35"/>
  <c r="N206" i="35"/>
  <c r="D167" i="35"/>
  <c r="D196" i="35"/>
  <c r="D144" i="35"/>
  <c r="D180" i="35"/>
  <c r="D161" i="35"/>
  <c r="D157" i="35"/>
  <c r="D171" i="35"/>
  <c r="D141" i="35"/>
  <c r="D152" i="35"/>
  <c r="D190" i="35"/>
  <c r="D169" i="35"/>
  <c r="D170" i="35"/>
  <c r="D147" i="35"/>
  <c r="D172" i="35"/>
  <c r="D168" i="35"/>
  <c r="D143" i="35"/>
  <c r="D204" i="35"/>
  <c r="D216" i="8"/>
  <c r="D185" i="35"/>
  <c r="D199" i="35"/>
  <c r="D162" i="35"/>
  <c r="D176" i="35"/>
  <c r="D197" i="35"/>
  <c r="D183" i="35"/>
  <c r="D154" i="35"/>
  <c r="D158" i="35"/>
  <c r="D192" i="35"/>
  <c r="D149" i="35"/>
  <c r="D150" i="35"/>
  <c r="D160" i="35"/>
  <c r="D195" i="35"/>
  <c r="D151" i="35"/>
  <c r="D184" i="35"/>
  <c r="D177" i="35"/>
  <c r="D146" i="35"/>
  <c r="D163" i="35"/>
  <c r="D193" i="35"/>
  <c r="D178" i="35"/>
  <c r="D159" i="35"/>
  <c r="D173" i="35"/>
  <c r="D156" i="35"/>
  <c r="D164" i="35"/>
  <c r="D155" i="35"/>
  <c r="D142" i="35"/>
  <c r="D198" i="35"/>
  <c r="E145" i="35"/>
  <c r="E193" i="35"/>
  <c r="E152" i="35"/>
  <c r="E158" i="35"/>
  <c r="E146" i="35"/>
  <c r="E182" i="35"/>
  <c r="E147" i="35"/>
  <c r="E195" i="35"/>
  <c r="E168" i="35"/>
  <c r="E174" i="35"/>
  <c r="E162" i="35"/>
  <c r="E192" i="35"/>
  <c r="E149" i="35"/>
  <c r="E181" i="35"/>
  <c r="E204" i="35"/>
  <c r="E216" i="8"/>
  <c r="E184" i="35"/>
  <c r="E194" i="35"/>
  <c r="E178" i="35"/>
  <c r="E185" i="35"/>
  <c r="E164" i="35"/>
  <c r="E154" i="35"/>
  <c r="E187" i="35"/>
  <c r="E156" i="35"/>
  <c r="E160" i="35"/>
  <c r="E170" i="35"/>
  <c r="E157" i="35"/>
  <c r="E196" i="35"/>
  <c r="E159" i="35"/>
  <c r="E172" i="35"/>
  <c r="E186" i="35"/>
  <c r="E198" i="35"/>
  <c r="E167" i="35"/>
  <c r="E150" i="35"/>
  <c r="E166" i="35"/>
  <c r="E188" i="35"/>
  <c r="E189" i="35"/>
  <c r="E197" i="35"/>
  <c r="E141" i="35"/>
  <c r="E183" i="35"/>
  <c r="E142" i="35"/>
  <c r="E143" i="35"/>
  <c r="E151" i="35"/>
  <c r="E191" i="35"/>
  <c r="E176" i="35"/>
  <c r="F180" i="35"/>
  <c r="L196" i="35"/>
  <c r="J204" i="35"/>
  <c r="J216" i="8"/>
  <c r="J165" i="35"/>
  <c r="J186" i="35"/>
  <c r="J148" i="35"/>
  <c r="D182" i="35"/>
  <c r="J143" i="35"/>
  <c r="F154" i="35"/>
  <c r="J167" i="35"/>
  <c r="F178" i="35"/>
  <c r="J145" i="35"/>
  <c r="D148" i="35"/>
  <c r="L179" i="35"/>
  <c r="F195" i="35"/>
  <c r="D181" i="35"/>
  <c r="D194" i="35"/>
  <c r="J179" i="35"/>
  <c r="J154" i="35"/>
  <c r="J166" i="35"/>
  <c r="J174" i="35"/>
  <c r="F163" i="35"/>
  <c r="F148" i="35"/>
  <c r="F196" i="35"/>
  <c r="L199" i="35"/>
  <c r="G191" i="35"/>
  <c r="G140" i="35"/>
  <c r="G144" i="35"/>
  <c r="G154" i="35"/>
  <c r="G169" i="35"/>
  <c r="G157" i="35"/>
  <c r="G199" i="35"/>
  <c r="G189" i="35"/>
  <c r="G204" i="35"/>
  <c r="G216" i="8"/>
  <c r="G166" i="35"/>
  <c r="G152" i="35"/>
  <c r="G155" i="35"/>
  <c r="G186" i="35"/>
  <c r="G176" i="35"/>
  <c r="G164" i="35"/>
  <c r="G181" i="35"/>
  <c r="G167" i="35"/>
  <c r="G153" i="35"/>
  <c r="G188" i="35"/>
  <c r="G194" i="35"/>
  <c r="G198" i="35"/>
  <c r="G179" i="35"/>
  <c r="G148" i="35"/>
  <c r="G174" i="35"/>
  <c r="G160" i="35"/>
  <c r="G163" i="35"/>
  <c r="G151" i="35"/>
  <c r="G178" i="35"/>
  <c r="G193" i="35"/>
  <c r="G172" i="35"/>
  <c r="G175" i="35"/>
  <c r="G161" i="35"/>
  <c r="G143" i="35"/>
  <c r="G190" i="35"/>
  <c r="G158" i="35"/>
  <c r="G171" i="35"/>
  <c r="G192" i="35"/>
  <c r="G156" i="35"/>
  <c r="G165" i="35"/>
  <c r="G147" i="35"/>
  <c r="G196" i="35"/>
  <c r="G141" i="35"/>
  <c r="G159" i="35"/>
  <c r="G145" i="35"/>
  <c r="G168" i="35"/>
  <c r="G177" i="35"/>
  <c r="G180" i="35"/>
  <c r="G170" i="35"/>
  <c r="G182" i="35"/>
  <c r="G162" i="35"/>
  <c r="G173" i="35"/>
  <c r="G185" i="35"/>
  <c r="F188" i="35"/>
  <c r="F194" i="35"/>
  <c r="F187" i="35"/>
  <c r="M150" i="35"/>
  <c r="M156" i="35"/>
  <c r="M149" i="35"/>
  <c r="M181" i="35"/>
  <c r="M164" i="35"/>
  <c r="M140" i="35"/>
  <c r="M205" i="35"/>
  <c r="M229" i="8"/>
  <c r="M142" i="35"/>
  <c r="M162" i="35"/>
  <c r="M168" i="35"/>
  <c r="M176" i="35"/>
  <c r="M183" i="35"/>
  <c r="M188" i="35"/>
  <c r="M198" i="35"/>
  <c r="M154" i="35"/>
  <c r="M146" i="35"/>
  <c r="M152" i="35"/>
  <c r="M160" i="35"/>
  <c r="M141" i="35"/>
  <c r="M196" i="35"/>
  <c r="M172" i="35"/>
  <c r="M190" i="35"/>
  <c r="M182" i="35"/>
  <c r="M191" i="35"/>
  <c r="M192" i="35"/>
  <c r="M194" i="35"/>
  <c r="M178" i="35"/>
  <c r="M184" i="35"/>
  <c r="M158" i="35"/>
  <c r="M145" i="35"/>
  <c r="M187" i="35"/>
  <c r="M144" i="35"/>
  <c r="M147" i="35"/>
  <c r="M193" i="35"/>
  <c r="M186" i="35"/>
  <c r="M155" i="35"/>
  <c r="M204" i="35"/>
  <c r="M216" i="8"/>
  <c r="M180" i="35"/>
  <c r="M170" i="35"/>
  <c r="M161" i="35"/>
  <c r="M174" i="35"/>
  <c r="M163" i="35"/>
  <c r="M166" i="35"/>
  <c r="J191" i="35"/>
  <c r="J199" i="35"/>
  <c r="D191" i="35"/>
  <c r="G183" i="35"/>
  <c r="K146" i="35"/>
  <c r="F156" i="35"/>
  <c r="F170" i="35"/>
  <c r="G187" i="35"/>
  <c r="L145" i="35"/>
  <c r="J149" i="35"/>
  <c r="M153" i="35"/>
  <c r="E171" i="35"/>
  <c r="M199" i="35"/>
  <c r="J183" i="35"/>
  <c r="J157" i="35"/>
  <c r="E153" i="35"/>
  <c r="M169" i="35"/>
  <c r="M197" i="35"/>
  <c r="M171" i="35"/>
  <c r="G146" i="35"/>
  <c r="J160" i="35"/>
  <c r="J168" i="35"/>
  <c r="J176" i="35"/>
  <c r="F190" i="35"/>
  <c r="F167" i="35"/>
  <c r="I189" i="35"/>
  <c r="I195" i="35"/>
  <c r="I204" i="35"/>
  <c r="I216" i="8"/>
  <c r="I157" i="35"/>
  <c r="I182" i="35"/>
  <c r="I181" i="35"/>
  <c r="I187" i="35"/>
  <c r="I146" i="35"/>
  <c r="I190" i="35"/>
  <c r="I175" i="35"/>
  <c r="I148" i="35"/>
  <c r="I150" i="35"/>
  <c r="I158" i="35"/>
  <c r="I164" i="35"/>
  <c r="I174" i="35"/>
  <c r="I185" i="35"/>
  <c r="I141" i="35"/>
  <c r="I166" i="35"/>
  <c r="I183" i="35"/>
  <c r="I179" i="35"/>
  <c r="I177" i="35"/>
  <c r="I167" i="35"/>
  <c r="I145" i="35"/>
  <c r="I153" i="35"/>
  <c r="I180" i="35"/>
  <c r="I149" i="35"/>
  <c r="F197" i="35"/>
  <c r="H186" i="35"/>
  <c r="J173" i="35"/>
  <c r="J178" i="35"/>
  <c r="I144" i="35"/>
  <c r="J188" i="35"/>
  <c r="F189" i="35"/>
  <c r="F147" i="35"/>
  <c r="F158" i="35"/>
  <c r="J171" i="35"/>
  <c r="K188" i="35"/>
  <c r="M148" i="35"/>
  <c r="J195" i="35"/>
  <c r="E155" i="35"/>
  <c r="M175" i="35"/>
  <c r="J180" i="35"/>
  <c r="E190" i="35"/>
  <c r="J197" i="35"/>
  <c r="I154" i="35"/>
  <c r="I170" i="35"/>
  <c r="J163" i="35"/>
  <c r="E173" i="35"/>
  <c r="J147" i="35"/>
  <c r="F161" i="35"/>
  <c r="F169" i="35"/>
  <c r="F177" i="35"/>
  <c r="F143" i="35"/>
  <c r="F181" i="35"/>
  <c r="F142" i="35"/>
  <c r="F155" i="35"/>
  <c r="F175" i="35"/>
  <c r="I159" i="35"/>
  <c r="I171" i="35"/>
  <c r="I169" i="35"/>
  <c r="F179" i="35"/>
  <c r="D187" i="35"/>
  <c r="J140" i="35"/>
  <c r="J205" i="35"/>
  <c r="J229" i="8"/>
  <c r="J187" i="35"/>
  <c r="F151" i="35"/>
  <c r="J150" i="35"/>
  <c r="I199" i="35"/>
  <c r="L149" i="35"/>
  <c r="J159" i="35"/>
  <c r="F172" i="35"/>
  <c r="L193" i="35"/>
  <c r="J152" i="35"/>
  <c r="J194" i="35"/>
  <c r="M157" i="35"/>
  <c r="E177" i="35"/>
  <c r="K142" i="35"/>
  <c r="L190" i="35"/>
  <c r="J142" i="35"/>
  <c r="I156" i="35"/>
  <c r="I172" i="35"/>
  <c r="F140" i="35"/>
  <c r="E175" i="35"/>
  <c r="E148" i="35"/>
  <c r="J162" i="35"/>
  <c r="J170" i="35"/>
  <c r="J198" i="35"/>
  <c r="E156" i="30"/>
  <c r="E175" i="30"/>
  <c r="E167" i="30"/>
  <c r="E181" i="30"/>
  <c r="E189" i="30"/>
  <c r="E193" i="30"/>
  <c r="H188" i="30"/>
  <c r="H159" i="30"/>
  <c r="H141" i="30"/>
  <c r="H178" i="30"/>
  <c r="D189" i="30"/>
  <c r="I192" i="30"/>
  <c r="H161" i="30"/>
  <c r="G205" i="30"/>
  <c r="G224" i="8"/>
  <c r="L164" i="30"/>
  <c r="H190" i="30"/>
  <c r="I172" i="30"/>
  <c r="H163" i="30"/>
  <c r="I184" i="30"/>
  <c r="L179" i="30"/>
  <c r="H192" i="30"/>
  <c r="D160" i="30"/>
  <c r="L181" i="30"/>
  <c r="L195" i="30"/>
  <c r="I178" i="30"/>
  <c r="D154" i="30"/>
  <c r="L183" i="30"/>
  <c r="H196" i="30"/>
  <c r="J180" i="30"/>
  <c r="H155" i="30"/>
  <c r="E152" i="30"/>
  <c r="F184" i="30"/>
  <c r="F169" i="30"/>
  <c r="M144" i="30"/>
  <c r="K172" i="30"/>
  <c r="F186" i="30"/>
  <c r="F197" i="30"/>
  <c r="F153" i="30"/>
  <c r="F170" i="30"/>
  <c r="E177" i="30"/>
  <c r="I190" i="30"/>
  <c r="J174" i="30"/>
  <c r="K156" i="30"/>
  <c r="F192" i="30"/>
  <c r="F193" i="30"/>
  <c r="F172" i="30"/>
  <c r="L191" i="30"/>
  <c r="H165" i="30"/>
  <c r="I153" i="30"/>
  <c r="H142" i="30"/>
  <c r="F179" i="30"/>
  <c r="E169" i="30"/>
  <c r="E199" i="30"/>
  <c r="F176" i="30"/>
  <c r="F143" i="30"/>
  <c r="L146" i="30"/>
  <c r="E178" i="30"/>
  <c r="F149" i="30"/>
  <c r="E171" i="30"/>
  <c r="F160" i="30"/>
  <c r="F141" i="30"/>
  <c r="F174" i="30"/>
  <c r="H148" i="30"/>
  <c r="K185" i="30"/>
  <c r="E166" i="30"/>
  <c r="K193" i="30"/>
  <c r="E185" i="30"/>
  <c r="K146" i="30"/>
  <c r="F178" i="30"/>
  <c r="J149" i="30"/>
  <c r="L158" i="30"/>
  <c r="F150" i="30"/>
  <c r="J140" i="30"/>
  <c r="J205" i="30"/>
  <c r="J224" i="8"/>
  <c r="F191" i="30"/>
  <c r="K140" i="30"/>
  <c r="K205" i="30"/>
  <c r="K224" i="8"/>
  <c r="F182" i="30"/>
  <c r="K197" i="30"/>
  <c r="E173" i="30"/>
  <c r="E187" i="30"/>
  <c r="E399" i="3"/>
  <c r="M181" i="30"/>
  <c r="M199" i="30"/>
  <c r="F204" i="30"/>
  <c r="F211" i="8"/>
  <c r="F140" i="30"/>
  <c r="F168" i="30"/>
  <c r="F142" i="30"/>
  <c r="F151" i="30"/>
  <c r="F177" i="30"/>
  <c r="F152" i="30"/>
  <c r="F185" i="30"/>
  <c r="D187" i="30"/>
  <c r="F180" i="30"/>
  <c r="F163" i="30"/>
  <c r="K163" i="30"/>
  <c r="K173" i="30"/>
  <c r="K151" i="30"/>
  <c r="K147" i="30"/>
  <c r="K190" i="30"/>
  <c r="K196" i="30"/>
  <c r="K192" i="30"/>
  <c r="K152" i="30"/>
  <c r="K161" i="30"/>
  <c r="K188" i="30"/>
  <c r="K154" i="30"/>
  <c r="K186" i="30"/>
  <c r="K159" i="30"/>
  <c r="K153" i="30"/>
  <c r="K204" i="30"/>
  <c r="K211" i="8"/>
  <c r="K175" i="30"/>
  <c r="K179" i="30"/>
  <c r="K182" i="30"/>
  <c r="K177" i="30"/>
  <c r="K155" i="30"/>
  <c r="K142" i="30"/>
  <c r="K169" i="30"/>
  <c r="K184" i="30"/>
  <c r="K171" i="30"/>
  <c r="K194" i="30"/>
  <c r="K187" i="30"/>
  <c r="K162" i="30"/>
  <c r="K178" i="30"/>
  <c r="K157" i="30"/>
  <c r="K148" i="30"/>
  <c r="K174" i="30"/>
  <c r="K198" i="30"/>
  <c r="K176" i="30"/>
  <c r="K199" i="30"/>
  <c r="K180" i="30"/>
  <c r="K141" i="30"/>
  <c r="K160" i="30"/>
  <c r="K164" i="30"/>
  <c r="K150" i="30"/>
  <c r="K145" i="30"/>
  <c r="K165" i="30"/>
  <c r="K167" i="30"/>
  <c r="K181" i="30"/>
  <c r="K144" i="30"/>
  <c r="K158" i="30"/>
  <c r="F196" i="30"/>
  <c r="F194" i="30"/>
  <c r="L153" i="30"/>
  <c r="L196" i="30"/>
  <c r="L204" i="30"/>
  <c r="L211" i="8"/>
  <c r="L178" i="30"/>
  <c r="L186" i="30"/>
  <c r="L166" i="30"/>
  <c r="L151" i="30"/>
  <c r="L168" i="30"/>
  <c r="L145" i="30"/>
  <c r="L194" i="30"/>
  <c r="L157" i="30"/>
  <c r="L149" i="30"/>
  <c r="L182" i="30"/>
  <c r="L172" i="30"/>
  <c r="L174" i="30"/>
  <c r="L143" i="30"/>
  <c r="L198" i="30"/>
  <c r="L188" i="30"/>
  <c r="L150" i="30"/>
  <c r="L180" i="30"/>
  <c r="L165" i="30"/>
  <c r="L140" i="30"/>
  <c r="L205" i="30"/>
  <c r="L224" i="8"/>
  <c r="L148" i="30"/>
  <c r="L167" i="30"/>
  <c r="L161" i="30"/>
  <c r="L169" i="30"/>
  <c r="L184" i="30"/>
  <c r="L154" i="30"/>
  <c r="L159" i="30"/>
  <c r="L144" i="30"/>
  <c r="L163" i="30"/>
  <c r="L193" i="30"/>
  <c r="L142" i="30"/>
  <c r="L177" i="30"/>
  <c r="L170" i="30"/>
  <c r="L189" i="30"/>
  <c r="L197" i="30"/>
  <c r="L141" i="30"/>
  <c r="L176" i="30"/>
  <c r="L171" i="30"/>
  <c r="L173" i="30"/>
  <c r="L147" i="30"/>
  <c r="L187" i="30"/>
  <c r="L190" i="30"/>
  <c r="L192" i="30"/>
  <c r="L155" i="30"/>
  <c r="L175" i="30"/>
  <c r="L199" i="30"/>
  <c r="D156" i="30"/>
  <c r="D146" i="30"/>
  <c r="F144" i="30"/>
  <c r="K189" i="30"/>
  <c r="F164" i="30"/>
  <c r="I195" i="30"/>
  <c r="I158" i="30"/>
  <c r="I167" i="30"/>
  <c r="I185" i="30"/>
  <c r="I168" i="30"/>
  <c r="I189" i="30"/>
  <c r="I165" i="30"/>
  <c r="I187" i="30"/>
  <c r="I171" i="30"/>
  <c r="I154" i="30"/>
  <c r="I150" i="30"/>
  <c r="I157" i="30"/>
  <c r="I175" i="30"/>
  <c r="I142" i="30"/>
  <c r="I166" i="30"/>
  <c r="I169" i="30"/>
  <c r="I181" i="30"/>
  <c r="I141" i="30"/>
  <c r="I179" i="30"/>
  <c r="I146" i="30"/>
  <c r="I170" i="30"/>
  <c r="I197" i="30"/>
  <c r="I173" i="30"/>
  <c r="I159" i="30"/>
  <c r="I147" i="30"/>
  <c r="I140" i="30"/>
  <c r="I152" i="30"/>
  <c r="I156" i="30"/>
  <c r="I191" i="30"/>
  <c r="I188" i="30"/>
  <c r="I177" i="30"/>
  <c r="I161" i="30"/>
  <c r="I164" i="30"/>
  <c r="I148" i="30"/>
  <c r="I186" i="30"/>
  <c r="I176" i="30"/>
  <c r="I163" i="30"/>
  <c r="I160" i="30"/>
  <c r="I162" i="30"/>
  <c r="I193" i="30"/>
  <c r="I183" i="30"/>
  <c r="I199" i="30"/>
  <c r="I198" i="30"/>
  <c r="I204" i="30"/>
  <c r="I211" i="8"/>
  <c r="I144" i="30"/>
  <c r="I143" i="30"/>
  <c r="I180" i="30"/>
  <c r="I149" i="30"/>
  <c r="I194" i="30"/>
  <c r="I174" i="30"/>
  <c r="E183" i="30"/>
  <c r="L152" i="30"/>
  <c r="F181" i="30"/>
  <c r="F146" i="30"/>
  <c r="F158" i="30"/>
  <c r="F198" i="30"/>
  <c r="H164" i="30"/>
  <c r="H183" i="30"/>
  <c r="H169" i="30"/>
  <c r="H160" i="30"/>
  <c r="H158" i="30"/>
  <c r="H152" i="30"/>
  <c r="H189" i="30"/>
  <c r="H175" i="30"/>
  <c r="H140" i="30"/>
  <c r="H154" i="30"/>
  <c r="H144" i="30"/>
  <c r="H149" i="30"/>
  <c r="H195" i="30"/>
  <c r="H181" i="30"/>
  <c r="H174" i="30"/>
  <c r="H187" i="30"/>
  <c r="H167" i="30"/>
  <c r="H204" i="30"/>
  <c r="H211" i="8"/>
  <c r="H193" i="30"/>
  <c r="H173" i="30"/>
  <c r="H146" i="30"/>
  <c r="H185" i="30"/>
  <c r="H150" i="30"/>
  <c r="H143" i="30"/>
  <c r="H206" i="30"/>
  <c r="H237" i="8"/>
  <c r="H162" i="30"/>
  <c r="H194" i="30"/>
  <c r="H199" i="30"/>
  <c r="H182" i="30"/>
  <c r="H170" i="30"/>
  <c r="H177" i="30"/>
  <c r="H166" i="30"/>
  <c r="H179" i="30"/>
  <c r="H168" i="30"/>
  <c r="H197" i="30"/>
  <c r="H172" i="30"/>
  <c r="H156" i="30"/>
  <c r="H171" i="30"/>
  <c r="H157" i="30"/>
  <c r="H184" i="30"/>
  <c r="H176" i="30"/>
  <c r="H191" i="30"/>
  <c r="H147" i="30"/>
  <c r="H180" i="30"/>
  <c r="F199" i="30"/>
  <c r="L156" i="30"/>
  <c r="H151" i="30"/>
  <c r="I145" i="30"/>
  <c r="M204" i="30"/>
  <c r="M211" i="8"/>
  <c r="M175" i="30"/>
  <c r="M186" i="30"/>
  <c r="M172" i="30"/>
  <c r="M160" i="30"/>
  <c r="M192" i="30"/>
  <c r="M142" i="30"/>
  <c r="M157" i="30"/>
  <c r="M162" i="30"/>
  <c r="M156" i="30"/>
  <c r="M163" i="30"/>
  <c r="M143" i="30"/>
  <c r="M198" i="30"/>
  <c r="M168" i="30"/>
  <c r="M164" i="30"/>
  <c r="M184" i="30"/>
  <c r="M149" i="30"/>
  <c r="M166" i="30"/>
  <c r="M178" i="30"/>
  <c r="M141" i="30"/>
  <c r="M182" i="30"/>
  <c r="M158" i="30"/>
  <c r="M148" i="30"/>
  <c r="M194" i="30"/>
  <c r="M170" i="30"/>
  <c r="M176" i="30"/>
  <c r="M173" i="30"/>
  <c r="M159" i="30"/>
  <c r="M195" i="30"/>
  <c r="M171" i="30"/>
  <c r="M196" i="30"/>
  <c r="M187" i="30"/>
  <c r="M145" i="30"/>
  <c r="M140" i="30"/>
  <c r="M205" i="30"/>
  <c r="M224" i="8"/>
  <c r="M146" i="30"/>
  <c r="M191" i="30"/>
  <c r="M155" i="30"/>
  <c r="M189" i="30"/>
  <c r="M188" i="30"/>
  <c r="M151" i="30"/>
  <c r="M167" i="30"/>
  <c r="M161" i="30"/>
  <c r="M177" i="30"/>
  <c r="M150" i="30"/>
  <c r="M180" i="30"/>
  <c r="M165" i="30"/>
  <c r="M153" i="30"/>
  <c r="M190" i="30"/>
  <c r="M174" i="30"/>
  <c r="M197" i="30"/>
  <c r="M183" i="30"/>
  <c r="D171" i="30"/>
  <c r="D145" i="30"/>
  <c r="D161" i="30"/>
  <c r="D190" i="30"/>
  <c r="D176" i="30"/>
  <c r="D151" i="30"/>
  <c r="D153" i="30"/>
  <c r="D163" i="30"/>
  <c r="D196" i="30"/>
  <c r="D182" i="30"/>
  <c r="D175" i="30"/>
  <c r="D177" i="30"/>
  <c r="D155" i="30"/>
  <c r="D188" i="30"/>
  <c r="D168" i="30"/>
  <c r="D142" i="30"/>
  <c r="D143" i="30"/>
  <c r="D148" i="30"/>
  <c r="D194" i="30"/>
  <c r="D174" i="30"/>
  <c r="D141" i="30"/>
  <c r="D147" i="30"/>
  <c r="D169" i="30"/>
  <c r="D150" i="30"/>
  <c r="D186" i="30"/>
  <c r="D180" i="30"/>
  <c r="D170" i="30"/>
  <c r="D204" i="30"/>
  <c r="D211" i="8"/>
  <c r="D165" i="30"/>
  <c r="D197" i="30"/>
  <c r="D140" i="30"/>
  <c r="D159" i="30"/>
  <c r="D184" i="30"/>
  <c r="D149" i="30"/>
  <c r="D157" i="30"/>
  <c r="D173" i="30"/>
  <c r="D198" i="30"/>
  <c r="D192" i="30"/>
  <c r="D195" i="30"/>
  <c r="D178" i="30"/>
  <c r="D158" i="30"/>
  <c r="D144" i="30"/>
  <c r="N138" i="30"/>
  <c r="N206" i="30"/>
  <c r="D152" i="30"/>
  <c r="D193" i="30"/>
  <c r="D167" i="30"/>
  <c r="D172" i="30"/>
  <c r="K191" i="30"/>
  <c r="F171" i="30"/>
  <c r="D183" i="30"/>
  <c r="D162" i="30"/>
  <c r="F173" i="30"/>
  <c r="F161" i="30"/>
  <c r="K166" i="30"/>
  <c r="F165" i="30"/>
  <c r="D166" i="30"/>
  <c r="F183" i="30"/>
  <c r="J195" i="30"/>
  <c r="J177" i="30"/>
  <c r="J163" i="30"/>
  <c r="J155" i="30"/>
  <c r="J192" i="30"/>
  <c r="J151" i="30"/>
  <c r="J144" i="30"/>
  <c r="J165" i="30"/>
  <c r="J206" i="30"/>
  <c r="J237" i="8"/>
  <c r="J157" i="30"/>
  <c r="J185" i="30"/>
  <c r="J179" i="30"/>
  <c r="J154" i="30"/>
  <c r="J188" i="30"/>
  <c r="J150" i="30"/>
  <c r="J159" i="30"/>
  <c r="J164" i="30"/>
  <c r="J189" i="30"/>
  <c r="J184" i="30"/>
  <c r="J171" i="30"/>
  <c r="J141" i="30"/>
  <c r="J187" i="30"/>
  <c r="J160" i="30"/>
  <c r="J199" i="30"/>
  <c r="J148" i="30"/>
  <c r="J191" i="30"/>
  <c r="J169" i="30"/>
  <c r="J183" i="30"/>
  <c r="J198" i="30"/>
  <c r="J182" i="30"/>
  <c r="J194" i="30"/>
  <c r="J181" i="30"/>
  <c r="J142" i="30"/>
  <c r="J196" i="30"/>
  <c r="J168" i="30"/>
  <c r="J204" i="30"/>
  <c r="J211" i="8"/>
  <c r="J153" i="30"/>
  <c r="J146" i="30"/>
  <c r="J186" i="30"/>
  <c r="J145" i="30"/>
  <c r="J158" i="30"/>
  <c r="J156" i="30"/>
  <c r="J167" i="30"/>
  <c r="J170" i="30"/>
  <c r="J173" i="30"/>
  <c r="J193" i="30"/>
  <c r="J190" i="30"/>
  <c r="J175" i="30"/>
  <c r="J162" i="30"/>
  <c r="J172" i="30"/>
  <c r="J152" i="30"/>
  <c r="J197" i="30"/>
  <c r="J147" i="30"/>
  <c r="J161" i="30"/>
  <c r="E174" i="30"/>
  <c r="E159" i="30"/>
  <c r="E168" i="30"/>
  <c r="E188" i="30"/>
  <c r="E145" i="30"/>
  <c r="E157" i="30"/>
  <c r="E184" i="30"/>
  <c r="E153" i="30"/>
  <c r="E141" i="30"/>
  <c r="E155" i="30"/>
  <c r="E186" i="30"/>
  <c r="E182" i="30"/>
  <c r="E162" i="30"/>
  <c r="E146" i="30"/>
  <c r="E148" i="30"/>
  <c r="E149" i="30"/>
  <c r="E180" i="30"/>
  <c r="E196" i="30"/>
  <c r="E197" i="30"/>
  <c r="E163" i="30"/>
  <c r="E198" i="30"/>
  <c r="E147" i="30"/>
  <c r="E142" i="30"/>
  <c r="E195" i="30"/>
  <c r="E172" i="30"/>
  <c r="E194" i="30"/>
  <c r="E204" i="30"/>
  <c r="E211" i="8"/>
  <c r="E176" i="30"/>
  <c r="E179" i="30"/>
  <c r="E158" i="30"/>
  <c r="E165" i="30"/>
  <c r="E170" i="30"/>
  <c r="E192" i="30"/>
  <c r="E161" i="30"/>
  <c r="E160" i="30"/>
  <c r="E151" i="30"/>
  <c r="E190" i="30"/>
  <c r="E140" i="30"/>
  <c r="E164" i="30"/>
  <c r="E143" i="30"/>
  <c r="F154" i="30"/>
  <c r="L160" i="30"/>
  <c r="M147" i="30"/>
  <c r="E154" i="30"/>
  <c r="E144" i="30"/>
  <c r="D191" i="30"/>
  <c r="M193" i="30"/>
  <c r="F190" i="30"/>
  <c r="F167" i="30"/>
  <c r="F156" i="30"/>
  <c r="F155" i="30"/>
  <c r="F189" i="30"/>
  <c r="F157" i="30"/>
  <c r="F162" i="30"/>
  <c r="M154" i="30"/>
  <c r="K183" i="30"/>
  <c r="K195" i="30"/>
  <c r="D199" i="30"/>
  <c r="D185" i="30"/>
  <c r="M169" i="30"/>
  <c r="M179" i="30"/>
  <c r="M185" i="30"/>
  <c r="I196" i="30"/>
  <c r="J143" i="30"/>
  <c r="J176" i="30"/>
  <c r="K168" i="30"/>
  <c r="F195" i="30"/>
  <c r="F145" i="30"/>
  <c r="F148" i="30"/>
  <c r="F187" i="30"/>
  <c r="F166" i="30"/>
  <c r="F188" i="30"/>
  <c r="E150" i="30"/>
  <c r="K143" i="30"/>
  <c r="K206" i="30"/>
  <c r="K237" i="8"/>
  <c r="D164" i="30"/>
  <c r="K149" i="30"/>
  <c r="I155" i="30"/>
  <c r="F147" i="30"/>
  <c r="C397" i="3"/>
  <c r="C406" i="3"/>
  <c r="K206" i="39"/>
  <c r="K246" i="8"/>
  <c r="F205" i="39"/>
  <c r="F233" i="8"/>
  <c r="E205" i="39"/>
  <c r="E233" i="8"/>
  <c r="L206" i="39"/>
  <c r="L246" i="8"/>
  <c r="D206" i="39"/>
  <c r="D246" i="8"/>
  <c r="M206" i="39"/>
  <c r="M246" i="8"/>
  <c r="E206" i="39"/>
  <c r="E246" i="8"/>
  <c r="I205" i="39"/>
  <c r="I233" i="8"/>
  <c r="G205" i="39"/>
  <c r="G233" i="8"/>
  <c r="F206" i="39"/>
  <c r="F246" i="8"/>
  <c r="H205" i="39"/>
  <c r="H233" i="8"/>
  <c r="J206" i="39"/>
  <c r="J246" i="8"/>
  <c r="D205" i="39"/>
  <c r="D233" i="8"/>
  <c r="I205" i="35"/>
  <c r="I229" i="8"/>
  <c r="H206" i="35"/>
  <c r="H242" i="8"/>
  <c r="G205" i="35"/>
  <c r="M206" i="35"/>
  <c r="M242" i="8"/>
  <c r="E205" i="35"/>
  <c r="E229" i="8"/>
  <c r="J206" i="35"/>
  <c r="J242" i="8"/>
  <c r="F206" i="35"/>
  <c r="F242" i="8"/>
  <c r="D206" i="35"/>
  <c r="D242" i="8"/>
  <c r="D205" i="35"/>
  <c r="D229" i="8"/>
  <c r="K206" i="35"/>
  <c r="K242" i="8"/>
  <c r="H205" i="35"/>
  <c r="H229" i="8"/>
  <c r="E210" i="35"/>
  <c r="G229" i="8"/>
  <c r="F205" i="35"/>
  <c r="F229" i="8"/>
  <c r="I206" i="35"/>
  <c r="I242" i="8"/>
  <c r="G206" i="35"/>
  <c r="G242" i="8"/>
  <c r="E206" i="35"/>
  <c r="E242" i="8"/>
  <c r="I205" i="30"/>
  <c r="I224" i="8"/>
  <c r="E206" i="30"/>
  <c r="E237" i="8"/>
  <c r="F205" i="30"/>
  <c r="F224" i="8"/>
  <c r="F206" i="30"/>
  <c r="F237" i="8"/>
  <c r="D206" i="30"/>
  <c r="D237" i="8"/>
  <c r="L206" i="30"/>
  <c r="L237" i="8"/>
  <c r="D205" i="30"/>
  <c r="D224" i="8"/>
  <c r="M206" i="30"/>
  <c r="M237" i="8"/>
  <c r="E205" i="30"/>
  <c r="E224" i="8"/>
  <c r="I206" i="30"/>
  <c r="I237" i="8"/>
  <c r="E210" i="30"/>
  <c r="H205" i="30"/>
  <c r="H224" i="8"/>
  <c r="I138" i="8"/>
  <c r="I146" i="8"/>
  <c r="M153" i="13"/>
  <c r="M138" i="13"/>
  <c r="L187" i="13"/>
  <c r="L155" i="13"/>
  <c r="G138" i="13"/>
  <c r="G174" i="13"/>
  <c r="K138" i="13"/>
  <c r="H138" i="13"/>
  <c r="H142" i="13"/>
  <c r="E138" i="13"/>
  <c r="E177" i="13"/>
  <c r="H187" i="13"/>
  <c r="F138" i="13"/>
  <c r="L138" i="13"/>
  <c r="L173" i="13"/>
  <c r="H169" i="13"/>
  <c r="H179" i="13"/>
  <c r="H181" i="13"/>
  <c r="E191" i="13"/>
  <c r="F146" i="13"/>
  <c r="L185" i="13"/>
  <c r="L177" i="13"/>
  <c r="L161" i="13"/>
  <c r="L157" i="13"/>
  <c r="D138" i="13"/>
  <c r="D143" i="13"/>
  <c r="M199" i="13"/>
  <c r="I192" i="13"/>
  <c r="I138" i="13"/>
  <c r="I140" i="13"/>
  <c r="I205" i="13"/>
  <c r="I223" i="8"/>
  <c r="I249" i="8"/>
  <c r="I165" i="13"/>
  <c r="N73" i="13"/>
  <c r="E155" i="13"/>
  <c r="J138" i="13"/>
  <c r="J176" i="13"/>
  <c r="I417" i="3"/>
  <c r="C453" i="3"/>
  <c r="I422" i="3"/>
  <c r="C458" i="3"/>
  <c r="H138" i="8"/>
  <c r="H195" i="8"/>
  <c r="AC73" i="8"/>
  <c r="G138" i="8"/>
  <c r="G177" i="8"/>
  <c r="I420" i="3"/>
  <c r="C456" i="3"/>
  <c r="D138" i="8"/>
  <c r="J138" i="8"/>
  <c r="M138" i="8"/>
  <c r="M186" i="8"/>
  <c r="F138" i="8"/>
  <c r="L138" i="8"/>
  <c r="L198" i="8"/>
  <c r="E138" i="8"/>
  <c r="E154" i="8"/>
  <c r="K138" i="8"/>
  <c r="K195" i="8"/>
  <c r="G187" i="8"/>
  <c r="G151" i="8"/>
  <c r="H175" i="8"/>
  <c r="G156" i="8"/>
  <c r="G164" i="8"/>
  <c r="I152" i="8"/>
  <c r="I172" i="8"/>
  <c r="I143" i="8"/>
  <c r="I142" i="8"/>
  <c r="I149" i="8"/>
  <c r="I192" i="8"/>
  <c r="I147" i="8"/>
  <c r="I145" i="8"/>
  <c r="I144" i="8"/>
  <c r="I150" i="8"/>
  <c r="I141" i="8"/>
  <c r="I140" i="8"/>
  <c r="I148" i="8"/>
  <c r="I153" i="8"/>
  <c r="I151" i="8"/>
  <c r="M145" i="13"/>
  <c r="M174" i="13"/>
  <c r="M194" i="13"/>
  <c r="M178" i="13"/>
  <c r="M162" i="13"/>
  <c r="M141" i="13"/>
  <c r="M166" i="13"/>
  <c r="M192" i="13"/>
  <c r="M172" i="13"/>
  <c r="M188" i="13"/>
  <c r="M196" i="13"/>
  <c r="M198" i="13"/>
  <c r="M156" i="13"/>
  <c r="M160" i="13"/>
  <c r="M170" i="13"/>
  <c r="M148" i="13"/>
  <c r="M204" i="13"/>
  <c r="M210" i="8"/>
  <c r="M248" i="8"/>
  <c r="M147" i="13"/>
  <c r="M142" i="13"/>
  <c r="M176" i="13"/>
  <c r="M150" i="13"/>
  <c r="M161" i="13"/>
  <c r="M164" i="13"/>
  <c r="M168" i="13"/>
  <c r="M206" i="13"/>
  <c r="M236" i="8"/>
  <c r="M250" i="8"/>
  <c r="M154" i="13"/>
  <c r="M184" i="13"/>
  <c r="M149" i="13"/>
  <c r="M158" i="13"/>
  <c r="M186" i="13"/>
  <c r="M152" i="13"/>
  <c r="M180" i="13"/>
  <c r="M182" i="13"/>
  <c r="M190" i="13"/>
  <c r="M146" i="13"/>
  <c r="M189" i="13"/>
  <c r="M159" i="13"/>
  <c r="M155" i="13"/>
  <c r="M165" i="13"/>
  <c r="M175" i="13"/>
  <c r="M191" i="13"/>
  <c r="M143" i="13"/>
  <c r="M140" i="13"/>
  <c r="M205" i="13"/>
  <c r="M223" i="8"/>
  <c r="M249" i="8"/>
  <c r="M195" i="13"/>
  <c r="M197" i="13"/>
  <c r="M163" i="13"/>
  <c r="M171" i="13"/>
  <c r="M181" i="13"/>
  <c r="M187" i="13"/>
  <c r="I151" i="13"/>
  <c r="M169" i="13"/>
  <c r="M193" i="13"/>
  <c r="M167" i="13"/>
  <c r="M173" i="13"/>
  <c r="H204" i="13"/>
  <c r="H210" i="8"/>
  <c r="H248" i="8"/>
  <c r="H206" i="13"/>
  <c r="H236" i="8"/>
  <c r="H250" i="8"/>
  <c r="H197" i="13"/>
  <c r="H143" i="13"/>
  <c r="H153" i="13"/>
  <c r="H152" i="13"/>
  <c r="H186" i="13"/>
  <c r="H141" i="13"/>
  <c r="H191" i="13"/>
  <c r="H184" i="13"/>
  <c r="H172" i="13"/>
  <c r="H182" i="13"/>
  <c r="H147" i="13"/>
  <c r="H148" i="13"/>
  <c r="H199" i="13"/>
  <c r="H161" i="13"/>
  <c r="H165" i="13"/>
  <c r="H194" i="13"/>
  <c r="H171" i="13"/>
  <c r="H144" i="13"/>
  <c r="H189" i="13"/>
  <c r="H155" i="13"/>
  <c r="H193" i="13"/>
  <c r="H180" i="13"/>
  <c r="H192" i="13"/>
  <c r="H166" i="13"/>
  <c r="H163" i="13"/>
  <c r="H160" i="13"/>
  <c r="H162" i="13"/>
  <c r="H198" i="13"/>
  <c r="H196" i="13"/>
  <c r="H170" i="13"/>
  <c r="H151" i="13"/>
  <c r="H173" i="13"/>
  <c r="H159" i="13"/>
  <c r="H168" i="13"/>
  <c r="H195" i="13"/>
  <c r="H178" i="13"/>
  <c r="H183" i="13"/>
  <c r="H188" i="13"/>
  <c r="H150" i="13"/>
  <c r="H157" i="13"/>
  <c r="H167" i="13"/>
  <c r="H190" i="13"/>
  <c r="H164" i="13"/>
  <c r="H176" i="13"/>
  <c r="H158" i="13"/>
  <c r="D153" i="13"/>
  <c r="H177" i="13"/>
  <c r="H149" i="13"/>
  <c r="I197" i="13"/>
  <c r="H156" i="13"/>
  <c r="M177" i="13"/>
  <c r="H185" i="13"/>
  <c r="H175" i="13"/>
  <c r="M183" i="13"/>
  <c r="H154" i="13"/>
  <c r="H145" i="13"/>
  <c r="I144" i="13"/>
  <c r="L204" i="13"/>
  <c r="L210" i="8"/>
  <c r="L248" i="8"/>
  <c r="L196" i="13"/>
  <c r="L158" i="13"/>
  <c r="L186" i="13"/>
  <c r="L144" i="13"/>
  <c r="L141" i="13"/>
  <c r="L162" i="13"/>
  <c r="L160" i="13"/>
  <c r="L145" i="13"/>
  <c r="L182" i="13"/>
  <c r="L172" i="13"/>
  <c r="L190" i="13"/>
  <c r="L178" i="13"/>
  <c r="L154" i="13"/>
  <c r="L152" i="13"/>
  <c r="L147" i="13"/>
  <c r="L194" i="13"/>
  <c r="L184" i="13"/>
  <c r="L170" i="13"/>
  <c r="L174" i="13"/>
  <c r="L180" i="13"/>
  <c r="L192" i="13"/>
  <c r="L164" i="13"/>
  <c r="L176" i="13"/>
  <c r="L166" i="13"/>
  <c r="L168" i="13"/>
  <c r="L188" i="13"/>
  <c r="L198" i="13"/>
  <c r="L142" i="13"/>
  <c r="L183" i="13"/>
  <c r="L156" i="13"/>
  <c r="L206" i="13"/>
  <c r="L236" i="8"/>
  <c r="L150" i="13"/>
  <c r="L146" i="13"/>
  <c r="L140" i="13"/>
  <c r="L205" i="13"/>
  <c r="L223" i="8"/>
  <c r="L249" i="8"/>
  <c r="L171" i="13"/>
  <c r="L199" i="13"/>
  <c r="L153" i="13"/>
  <c r="L189" i="13"/>
  <c r="L169" i="13"/>
  <c r="L163" i="13"/>
  <c r="L179" i="13"/>
  <c r="L175" i="13"/>
  <c r="L197" i="13"/>
  <c r="L195" i="13"/>
  <c r="L151" i="13"/>
  <c r="L193" i="13"/>
  <c r="L167" i="13"/>
  <c r="L165" i="13"/>
  <c r="L181" i="13"/>
  <c r="L191" i="13"/>
  <c r="L148" i="13"/>
  <c r="L159" i="13"/>
  <c r="L143" i="13"/>
  <c r="H174" i="13"/>
  <c r="I156" i="13"/>
  <c r="I163" i="13"/>
  <c r="M179" i="13"/>
  <c r="J159" i="13"/>
  <c r="J181" i="13"/>
  <c r="J148" i="13"/>
  <c r="J191" i="13"/>
  <c r="J193" i="13"/>
  <c r="J140" i="13"/>
  <c r="J205" i="13"/>
  <c r="J223" i="8"/>
  <c r="J249" i="8"/>
  <c r="J185" i="13"/>
  <c r="J145" i="13"/>
  <c r="H146" i="13"/>
  <c r="I206" i="13"/>
  <c r="I236" i="8"/>
  <c r="I149" i="13"/>
  <c r="I204" i="13"/>
  <c r="I210" i="8"/>
  <c r="I248" i="8"/>
  <c r="I153" i="13"/>
  <c r="I175" i="13"/>
  <c r="I170" i="13"/>
  <c r="I141" i="13"/>
  <c r="I185" i="13"/>
  <c r="I162" i="13"/>
  <c r="I187" i="13"/>
  <c r="I183" i="13"/>
  <c r="I145" i="13"/>
  <c r="I171" i="13"/>
  <c r="I176" i="13"/>
  <c r="I190" i="13"/>
  <c r="I154" i="13"/>
  <c r="I169" i="13"/>
  <c r="I186" i="13"/>
  <c r="I198" i="13"/>
  <c r="I160" i="13"/>
  <c r="I150" i="13"/>
  <c r="I184" i="13"/>
  <c r="I177" i="13"/>
  <c r="I159" i="13"/>
  <c r="I168" i="13"/>
  <c r="I181" i="13"/>
  <c r="I199" i="13"/>
  <c r="I148" i="13"/>
  <c r="I180" i="13"/>
  <c r="I178" i="13"/>
  <c r="I191" i="13"/>
  <c r="I143" i="13"/>
  <c r="I196" i="13"/>
  <c r="I172" i="13"/>
  <c r="I166" i="13"/>
  <c r="I194" i="13"/>
  <c r="I155" i="13"/>
  <c r="I193" i="13"/>
  <c r="I147" i="13"/>
  <c r="I189" i="13"/>
  <c r="I182" i="13"/>
  <c r="I188" i="13"/>
  <c r="I152" i="13"/>
  <c r="I167" i="13"/>
  <c r="I174" i="13"/>
  <c r="I157" i="13"/>
  <c r="I164" i="13"/>
  <c r="D192" i="13"/>
  <c r="D176" i="13"/>
  <c r="D147" i="13"/>
  <c r="D156" i="13"/>
  <c r="D174" i="13"/>
  <c r="D180" i="13"/>
  <c r="D178" i="13"/>
  <c r="D162" i="13"/>
  <c r="D144" i="13"/>
  <c r="D161" i="13"/>
  <c r="D148" i="13"/>
  <c r="D181" i="13"/>
  <c r="D163" i="13"/>
  <c r="M185" i="13"/>
  <c r="M157" i="13"/>
  <c r="M151" i="13"/>
  <c r="I173" i="13"/>
  <c r="I161" i="13"/>
  <c r="I179" i="13"/>
  <c r="I195" i="13"/>
  <c r="H140" i="13"/>
  <c r="H205" i="13"/>
  <c r="H223" i="8"/>
  <c r="H249" i="8"/>
  <c r="I142" i="13"/>
  <c r="K176" i="13"/>
  <c r="K187" i="13"/>
  <c r="K140" i="13"/>
  <c r="K205" i="13"/>
  <c r="K223" i="8"/>
  <c r="K249" i="8"/>
  <c r="K169" i="13"/>
  <c r="K149" i="13"/>
  <c r="K150" i="13"/>
  <c r="K147" i="13"/>
  <c r="K175" i="13"/>
  <c r="K185" i="13"/>
  <c r="K178" i="13"/>
  <c r="K141" i="13"/>
  <c r="K157" i="13"/>
  <c r="K165" i="13"/>
  <c r="K153" i="13"/>
  <c r="K155" i="13"/>
  <c r="K159" i="13"/>
  <c r="K192" i="13"/>
  <c r="K170" i="13"/>
  <c r="K195" i="13"/>
  <c r="K161" i="13"/>
  <c r="K151" i="13"/>
  <c r="K189" i="13"/>
  <c r="K191" i="13"/>
  <c r="K197" i="13"/>
  <c r="K154" i="13"/>
  <c r="K193" i="13"/>
  <c r="K179" i="13"/>
  <c r="K184" i="13"/>
  <c r="K142" i="13"/>
  <c r="K144" i="13"/>
  <c r="K181" i="13"/>
  <c r="K173" i="13"/>
  <c r="K177" i="13"/>
  <c r="K183" i="13"/>
  <c r="K206" i="13"/>
  <c r="K236" i="8"/>
  <c r="K250" i="8"/>
  <c r="K160" i="13"/>
  <c r="K167" i="13"/>
  <c r="K143" i="13"/>
  <c r="K163" i="13"/>
  <c r="K198" i="13"/>
  <c r="K171" i="13"/>
  <c r="K199" i="13"/>
  <c r="K204" i="13"/>
  <c r="K210" i="8"/>
  <c r="K145" i="13"/>
  <c r="G191" i="13"/>
  <c r="G196" i="13"/>
  <c r="G155" i="13"/>
  <c r="G195" i="13"/>
  <c r="G186" i="13"/>
  <c r="G167" i="13"/>
  <c r="G148" i="13"/>
  <c r="G164" i="13"/>
  <c r="G198" i="13"/>
  <c r="G179" i="13"/>
  <c r="G172" i="13"/>
  <c r="G194" i="13"/>
  <c r="G157" i="13"/>
  <c r="G181" i="13"/>
  <c r="G163" i="13"/>
  <c r="K148" i="13"/>
  <c r="F183" i="13"/>
  <c r="F151" i="13"/>
  <c r="F160" i="13"/>
  <c r="F161" i="13"/>
  <c r="F185" i="13"/>
  <c r="F163" i="13"/>
  <c r="F148" i="13"/>
  <c r="F176" i="13"/>
  <c r="F179" i="13"/>
  <c r="F165" i="13"/>
  <c r="F186" i="13"/>
  <c r="F153" i="13"/>
  <c r="F155" i="13"/>
  <c r="F157" i="13"/>
  <c r="F193" i="13"/>
  <c r="F173" i="13"/>
  <c r="F140" i="13"/>
  <c r="F205" i="13"/>
  <c r="F223" i="8"/>
  <c r="F249" i="8"/>
  <c r="F167" i="13"/>
  <c r="F181" i="13"/>
  <c r="F150" i="13"/>
  <c r="F197" i="13"/>
  <c r="F142" i="13"/>
  <c r="F144" i="13"/>
  <c r="F143" i="13"/>
  <c r="F171" i="13"/>
  <c r="F145" i="13"/>
  <c r="F141" i="13"/>
  <c r="F199" i="13"/>
  <c r="F191" i="13"/>
  <c r="F189" i="13"/>
  <c r="F175" i="13"/>
  <c r="F177" i="13"/>
  <c r="F162" i="13"/>
  <c r="F187" i="13"/>
  <c r="F204" i="13"/>
  <c r="F210" i="8"/>
  <c r="F248" i="8"/>
  <c r="F159" i="13"/>
  <c r="F184" i="13"/>
  <c r="F195" i="13"/>
  <c r="F149" i="13"/>
  <c r="F169" i="13"/>
  <c r="F206" i="13"/>
  <c r="F236" i="8"/>
  <c r="F250" i="8"/>
  <c r="E168" i="13"/>
  <c r="E148" i="13"/>
  <c r="E149" i="13"/>
  <c r="E160" i="13"/>
  <c r="E153" i="13"/>
  <c r="G192" i="8"/>
  <c r="G168" i="8"/>
  <c r="G191" i="8"/>
  <c r="L161" i="8"/>
  <c r="G172" i="8"/>
  <c r="G175" i="8"/>
  <c r="G194" i="8"/>
  <c r="G180" i="8"/>
  <c r="H184" i="8"/>
  <c r="H169" i="8"/>
  <c r="H164" i="8"/>
  <c r="I160" i="8"/>
  <c r="H172" i="8"/>
  <c r="H141" i="8"/>
  <c r="I180" i="8"/>
  <c r="H163" i="8"/>
  <c r="H143" i="8"/>
  <c r="L186" i="8"/>
  <c r="G146" i="8"/>
  <c r="G140" i="8"/>
  <c r="G165" i="8"/>
  <c r="G186" i="8"/>
  <c r="G176" i="8"/>
  <c r="G169" i="8"/>
  <c r="G199" i="8"/>
  <c r="G198" i="8"/>
  <c r="G179" i="8"/>
  <c r="G160" i="8"/>
  <c r="G154" i="8"/>
  <c r="G184" i="8"/>
  <c r="G183" i="8"/>
  <c r="G141" i="8"/>
  <c r="M178" i="8"/>
  <c r="H148" i="8"/>
  <c r="H161" i="8"/>
  <c r="H192" i="8"/>
  <c r="H196" i="8"/>
  <c r="H182" i="8"/>
  <c r="H185" i="8"/>
  <c r="H189" i="8"/>
  <c r="H188" i="8"/>
  <c r="G145" i="8"/>
  <c r="G193" i="8"/>
  <c r="G148" i="8"/>
  <c r="G152" i="8"/>
  <c r="G182" i="8"/>
  <c r="G167" i="8"/>
  <c r="H155" i="8"/>
  <c r="H194" i="8"/>
  <c r="H145" i="8"/>
  <c r="H144" i="8"/>
  <c r="H147" i="8"/>
  <c r="H151" i="8"/>
  <c r="H198" i="8"/>
  <c r="G161" i="8"/>
  <c r="M174" i="8"/>
  <c r="H180" i="8"/>
  <c r="H168" i="8"/>
  <c r="H150" i="8"/>
  <c r="H197" i="8"/>
  <c r="G170" i="8"/>
  <c r="G162" i="8"/>
  <c r="H166" i="8"/>
  <c r="H204" i="8"/>
  <c r="H209" i="8"/>
  <c r="H171" i="8"/>
  <c r="H174" i="8"/>
  <c r="H158" i="8"/>
  <c r="G149" i="8"/>
  <c r="G158" i="8"/>
  <c r="H153" i="8"/>
  <c r="H177" i="8"/>
  <c r="H190" i="8"/>
  <c r="H142" i="8"/>
  <c r="M198" i="8"/>
  <c r="H176" i="8"/>
  <c r="H167" i="8"/>
  <c r="H149" i="8"/>
  <c r="H159" i="8"/>
  <c r="H193" i="8"/>
  <c r="H156" i="8"/>
  <c r="G155" i="8"/>
  <c r="G196" i="8"/>
  <c r="G144" i="8"/>
  <c r="H186" i="8"/>
  <c r="H173" i="8"/>
  <c r="G178" i="8"/>
  <c r="G174" i="8"/>
  <c r="G166" i="8"/>
  <c r="G204" i="8"/>
  <c r="H165" i="8"/>
  <c r="H146" i="8"/>
  <c r="H162" i="8"/>
  <c r="H157" i="8"/>
  <c r="H179" i="8"/>
  <c r="H199" i="8"/>
  <c r="H160" i="8"/>
  <c r="G153" i="8"/>
  <c r="I184" i="8"/>
  <c r="G171" i="8"/>
  <c r="G173" i="8"/>
  <c r="H187" i="8"/>
  <c r="H178" i="8"/>
  <c r="H154" i="8"/>
  <c r="G195" i="8"/>
  <c r="G159" i="8"/>
  <c r="G142" i="8"/>
  <c r="G150" i="8"/>
  <c r="G163" i="8"/>
  <c r="H183" i="8"/>
  <c r="H140" i="8"/>
  <c r="H191" i="8"/>
  <c r="H181" i="8"/>
  <c r="H170" i="8"/>
  <c r="H152" i="8"/>
  <c r="G157" i="8"/>
  <c r="G147" i="8"/>
  <c r="E146" i="8"/>
  <c r="K155" i="8"/>
  <c r="K140" i="8"/>
  <c r="L195" i="8"/>
  <c r="L140" i="8"/>
  <c r="K147" i="8"/>
  <c r="I156" i="8"/>
  <c r="I168" i="8"/>
  <c r="K183" i="8"/>
  <c r="G188" i="8"/>
  <c r="G143" i="8"/>
  <c r="G197" i="8"/>
  <c r="E174" i="8"/>
  <c r="K187" i="8"/>
  <c r="K175" i="8"/>
  <c r="K191" i="8"/>
  <c r="M190" i="8"/>
  <c r="G181" i="8"/>
  <c r="G190" i="8"/>
  <c r="K159" i="8"/>
  <c r="K151" i="8"/>
  <c r="K185" i="8"/>
  <c r="E162" i="8"/>
  <c r="I176" i="8"/>
  <c r="I196" i="8"/>
  <c r="M194" i="8"/>
  <c r="G185" i="8"/>
  <c r="E186" i="8"/>
  <c r="L167" i="8"/>
  <c r="I164" i="8"/>
  <c r="K179" i="8"/>
  <c r="K199" i="8"/>
  <c r="G189" i="8"/>
  <c r="E164" i="8"/>
  <c r="E160" i="8"/>
  <c r="E177" i="8"/>
  <c r="E195" i="8"/>
  <c r="E156" i="8"/>
  <c r="E181" i="8"/>
  <c r="E175" i="8"/>
  <c r="E159" i="8"/>
  <c r="E193" i="8"/>
  <c r="E199" i="8"/>
  <c r="E149" i="8"/>
  <c r="E185" i="8"/>
  <c r="E165" i="8"/>
  <c r="E184" i="8"/>
  <c r="E176" i="8"/>
  <c r="E169" i="8"/>
  <c r="E187" i="8"/>
  <c r="E161" i="8"/>
  <c r="E147" i="8"/>
  <c r="E172" i="8"/>
  <c r="E157" i="8"/>
  <c r="E188" i="8"/>
  <c r="E153" i="8"/>
  <c r="E191" i="8"/>
  <c r="E204" i="8"/>
  <c r="E209" i="8"/>
  <c r="E168" i="8"/>
  <c r="E152" i="8"/>
  <c r="E151" i="8"/>
  <c r="E141" i="8"/>
  <c r="E183" i="8"/>
  <c r="E180" i="8"/>
  <c r="E148" i="8"/>
  <c r="E196" i="8"/>
  <c r="E144" i="8"/>
  <c r="E167" i="8"/>
  <c r="E171" i="8"/>
  <c r="E192" i="8"/>
  <c r="E197" i="8"/>
  <c r="E143" i="8"/>
  <c r="E155" i="8"/>
  <c r="E170" i="8"/>
  <c r="E179" i="8"/>
  <c r="E145" i="8"/>
  <c r="E140" i="8"/>
  <c r="E189" i="8"/>
  <c r="E163" i="8"/>
  <c r="E173" i="8"/>
  <c r="J161" i="8"/>
  <c r="J148" i="8"/>
  <c r="J185" i="8"/>
  <c r="J196" i="8"/>
  <c r="J195" i="8"/>
  <c r="J146" i="8"/>
  <c r="J197" i="8"/>
  <c r="J145" i="8"/>
  <c r="J172" i="8"/>
  <c r="J190" i="8"/>
  <c r="J147" i="8"/>
  <c r="J198" i="8"/>
  <c r="J155" i="8"/>
  <c r="J194" i="8"/>
  <c r="J181" i="8"/>
  <c r="J183" i="8"/>
  <c r="J159" i="8"/>
  <c r="J144" i="8"/>
  <c r="J177" i="8"/>
  <c r="J176" i="8"/>
  <c r="J199" i="8"/>
  <c r="J150" i="8"/>
  <c r="J158" i="8"/>
  <c r="J157" i="8"/>
  <c r="J184" i="8"/>
  <c r="J152" i="8"/>
  <c r="J154" i="8"/>
  <c r="J151" i="8"/>
  <c r="J187" i="8"/>
  <c r="J140" i="8"/>
  <c r="J142" i="8"/>
  <c r="J143" i="8"/>
  <c r="J160" i="8"/>
  <c r="J178" i="8"/>
  <c r="J164" i="8"/>
  <c r="J163" i="8"/>
  <c r="J179" i="8"/>
  <c r="J149" i="8"/>
  <c r="J169" i="8"/>
  <c r="J182" i="8"/>
  <c r="J141" i="8"/>
  <c r="J165" i="8"/>
  <c r="J180" i="8"/>
  <c r="J192" i="8"/>
  <c r="J174" i="8"/>
  <c r="J189" i="8"/>
  <c r="J188" i="8"/>
  <c r="J173" i="8"/>
  <c r="J170" i="8"/>
  <c r="J153" i="8"/>
  <c r="J175" i="8"/>
  <c r="J162" i="8"/>
  <c r="J186" i="8"/>
  <c r="J171" i="8"/>
  <c r="J191" i="8"/>
  <c r="J156" i="8"/>
  <c r="J168" i="8"/>
  <c r="J166" i="8"/>
  <c r="J204" i="8"/>
  <c r="J209" i="8"/>
  <c r="J193" i="8"/>
  <c r="J167" i="8"/>
  <c r="L180" i="8"/>
  <c r="E190" i="8"/>
  <c r="L185" i="8"/>
  <c r="L146" i="8"/>
  <c r="L190" i="8"/>
  <c r="E142" i="8"/>
  <c r="K170" i="8"/>
  <c r="K182" i="8"/>
  <c r="K189" i="8"/>
  <c r="K157" i="8"/>
  <c r="K169" i="8"/>
  <c r="K144" i="8"/>
  <c r="K145" i="8"/>
  <c r="K166" i="8"/>
  <c r="K158" i="8"/>
  <c r="K177" i="8"/>
  <c r="K165" i="8"/>
  <c r="K194" i="8"/>
  <c r="K149" i="8"/>
  <c r="K196" i="8"/>
  <c r="K186" i="8"/>
  <c r="K190" i="8"/>
  <c r="K174" i="8"/>
  <c r="K168" i="8"/>
  <c r="K161" i="8"/>
  <c r="K172" i="8"/>
  <c r="K164" i="8"/>
  <c r="K184" i="8"/>
  <c r="K193" i="8"/>
  <c r="K141" i="8"/>
  <c r="K153" i="8"/>
  <c r="K176" i="8"/>
  <c r="K160" i="8"/>
  <c r="K152" i="8"/>
  <c r="K181" i="8"/>
  <c r="K162" i="8"/>
  <c r="K142" i="8"/>
  <c r="K156" i="8"/>
  <c r="K154" i="8"/>
  <c r="K173" i="8"/>
  <c r="K178" i="8"/>
  <c r="K192" i="8"/>
  <c r="K148" i="8"/>
  <c r="K150" i="8"/>
  <c r="K204" i="8"/>
  <c r="K209" i="8"/>
  <c r="K248" i="8"/>
  <c r="K163" i="8"/>
  <c r="K198" i="8"/>
  <c r="K188" i="8"/>
  <c r="K143" i="8"/>
  <c r="K197" i="8"/>
  <c r="K180" i="8"/>
  <c r="K146" i="8"/>
  <c r="L145" i="8"/>
  <c r="L177" i="8"/>
  <c r="K171" i="8"/>
  <c r="E182" i="8"/>
  <c r="D157" i="8"/>
  <c r="D165" i="8"/>
  <c r="D195" i="8"/>
  <c r="D193" i="8"/>
  <c r="D176" i="8"/>
  <c r="D172" i="8"/>
  <c r="D178" i="8"/>
  <c r="D197" i="8"/>
  <c r="D152" i="8"/>
  <c r="D194" i="8"/>
  <c r="D153" i="8"/>
  <c r="D168" i="8"/>
  <c r="D154" i="8"/>
  <c r="D177" i="8"/>
  <c r="D149" i="8"/>
  <c r="D164" i="8"/>
  <c r="D167" i="8"/>
  <c r="D189" i="8"/>
  <c r="D186" i="8"/>
  <c r="D156" i="8"/>
  <c r="D182" i="8"/>
  <c r="D147" i="8"/>
  <c r="D158" i="8"/>
  <c r="D175" i="8"/>
  <c r="D199" i="8"/>
  <c r="D198" i="8"/>
  <c r="D163" i="8"/>
  <c r="D184" i="8"/>
  <c r="D188" i="8"/>
  <c r="D171" i="8"/>
  <c r="D144" i="8"/>
  <c r="D150" i="8"/>
  <c r="D179" i="8"/>
  <c r="D151" i="8"/>
  <c r="D162" i="8"/>
  <c r="D169" i="8"/>
  <c r="D174" i="8"/>
  <c r="D190" i="8"/>
  <c r="D196" i="8"/>
  <c r="D166" i="8"/>
  <c r="D161" i="8"/>
  <c r="D146" i="8"/>
  <c r="D204" i="8"/>
  <c r="D209" i="8"/>
  <c r="D142" i="8"/>
  <c r="D183" i="8"/>
  <c r="D160" i="8"/>
  <c r="D159" i="8"/>
  <c r="D170" i="8"/>
  <c r="D155" i="8"/>
  <c r="D140" i="8"/>
  <c r="AC138" i="8"/>
  <c r="D181" i="8"/>
  <c r="D180" i="8"/>
  <c r="D145" i="8"/>
  <c r="D173" i="8"/>
  <c r="D141" i="8"/>
  <c r="D143" i="8"/>
  <c r="D192" i="8"/>
  <c r="D187" i="8"/>
  <c r="D191" i="8"/>
  <c r="D185" i="8"/>
  <c r="D148" i="8"/>
  <c r="E194" i="8"/>
  <c r="L169" i="8"/>
  <c r="L158" i="8"/>
  <c r="L166" i="8"/>
  <c r="L142" i="8"/>
  <c r="L191" i="8"/>
  <c r="L153" i="8"/>
  <c r="L164" i="8"/>
  <c r="L184" i="8"/>
  <c r="L178" i="8"/>
  <c r="L192" i="8"/>
  <c r="L162" i="8"/>
  <c r="L156" i="8"/>
  <c r="L160" i="8"/>
  <c r="L197" i="8"/>
  <c r="L188" i="8"/>
  <c r="L182" i="8"/>
  <c r="L204" i="8"/>
  <c r="L209" i="8"/>
  <c r="L141" i="8"/>
  <c r="L150" i="8"/>
  <c r="L154" i="8"/>
  <c r="L196" i="8"/>
  <c r="L194" i="8"/>
  <c r="L176" i="8"/>
  <c r="L170" i="8"/>
  <c r="L174" i="8"/>
  <c r="L173" i="8"/>
  <c r="L187" i="8"/>
  <c r="L157" i="8"/>
  <c r="L172" i="8"/>
  <c r="L189" i="8"/>
  <c r="L159" i="8"/>
  <c r="L175" i="8"/>
  <c r="L193" i="8"/>
  <c r="L152" i="8"/>
  <c r="L179" i="8"/>
  <c r="L151" i="8"/>
  <c r="L149" i="8"/>
  <c r="L147" i="8"/>
  <c r="L168" i="8"/>
  <c r="L199" i="8"/>
  <c r="L181" i="8"/>
  <c r="L165" i="8"/>
  <c r="L163" i="8"/>
  <c r="L155" i="8"/>
  <c r="L144" i="8"/>
  <c r="L171" i="8"/>
  <c r="L183" i="8"/>
  <c r="F159" i="8"/>
  <c r="F183" i="8"/>
  <c r="F189" i="8"/>
  <c r="F148" i="8"/>
  <c r="F179" i="8"/>
  <c r="F191" i="8"/>
  <c r="F164" i="8"/>
  <c r="F182" i="8"/>
  <c r="F174" i="8"/>
  <c r="F141" i="8"/>
  <c r="F153" i="8"/>
  <c r="F155" i="8"/>
  <c r="F143" i="8"/>
  <c r="F186" i="8"/>
  <c r="F156" i="8"/>
  <c r="F199" i="8"/>
  <c r="F176" i="8"/>
  <c r="F197" i="8"/>
  <c r="F204" i="8"/>
  <c r="F209" i="8"/>
  <c r="F150" i="8"/>
  <c r="F165" i="8"/>
  <c r="F184" i="8"/>
  <c r="F169" i="8"/>
  <c r="F147" i="8"/>
  <c r="F144" i="8"/>
  <c r="F157" i="8"/>
  <c r="F149" i="8"/>
  <c r="F196" i="8"/>
  <c r="F193" i="8"/>
  <c r="F185" i="8"/>
  <c r="F151" i="8"/>
  <c r="F180" i="8"/>
  <c r="F195" i="8"/>
  <c r="F170" i="8"/>
  <c r="F181" i="8"/>
  <c r="F154" i="8"/>
  <c r="F167" i="8"/>
  <c r="F187" i="8"/>
  <c r="F192" i="8"/>
  <c r="F178" i="8"/>
  <c r="F194" i="8"/>
  <c r="F190" i="8"/>
  <c r="F162" i="8"/>
  <c r="F198" i="8"/>
  <c r="F166" i="8"/>
  <c r="F171" i="8"/>
  <c r="F140" i="8"/>
  <c r="F161" i="8"/>
  <c r="F188" i="8"/>
  <c r="F175" i="8"/>
  <c r="F152" i="8"/>
  <c r="F145" i="8"/>
  <c r="F163" i="8"/>
  <c r="F160" i="8"/>
  <c r="F146" i="8"/>
  <c r="F173" i="8"/>
  <c r="F172" i="8"/>
  <c r="F177" i="8"/>
  <c r="F142" i="8"/>
  <c r="F168" i="8"/>
  <c r="F158" i="8"/>
  <c r="L148" i="8"/>
  <c r="E166" i="8"/>
  <c r="I198" i="8"/>
  <c r="I187" i="8"/>
  <c r="I157" i="8"/>
  <c r="I165" i="8"/>
  <c r="I158" i="8"/>
  <c r="I166" i="8"/>
  <c r="I170" i="8"/>
  <c r="I174" i="8"/>
  <c r="I195" i="8"/>
  <c r="I173" i="8"/>
  <c r="I189" i="8"/>
  <c r="I185" i="8"/>
  <c r="I182" i="8"/>
  <c r="I197" i="8"/>
  <c r="I179" i="8"/>
  <c r="I159" i="8"/>
  <c r="I163" i="8"/>
  <c r="I167" i="8"/>
  <c r="I169" i="8"/>
  <c r="I186" i="8"/>
  <c r="I183" i="8"/>
  <c r="I171" i="8"/>
  <c r="I155" i="8"/>
  <c r="I194" i="8"/>
  <c r="I162" i="8"/>
  <c r="I193" i="8"/>
  <c r="I204" i="8"/>
  <c r="I209" i="8"/>
  <c r="I177" i="8"/>
  <c r="I181" i="8"/>
  <c r="I154" i="8"/>
  <c r="I178" i="8"/>
  <c r="I161" i="8"/>
  <c r="I191" i="8"/>
  <c r="I190" i="8"/>
  <c r="I175" i="8"/>
  <c r="I199" i="8"/>
  <c r="M193" i="8"/>
  <c r="M157" i="8"/>
  <c r="M195" i="8"/>
  <c r="M180" i="8"/>
  <c r="M152" i="8"/>
  <c r="M188" i="8"/>
  <c r="M191" i="8"/>
  <c r="M162" i="8"/>
  <c r="M158" i="8"/>
  <c r="M171" i="8"/>
  <c r="M176" i="8"/>
  <c r="M154" i="8"/>
  <c r="M169" i="8"/>
  <c r="M140" i="8"/>
  <c r="M175" i="8"/>
  <c r="M167" i="8"/>
  <c r="M204" i="8"/>
  <c r="M209" i="8"/>
  <c r="M192" i="8"/>
  <c r="M153" i="8"/>
  <c r="M144" i="8"/>
  <c r="M149" i="8"/>
  <c r="M183" i="8"/>
  <c r="M184" i="8"/>
  <c r="M181" i="8"/>
  <c r="M156" i="8"/>
  <c r="M145" i="8"/>
  <c r="M199" i="8"/>
  <c r="M155" i="8"/>
  <c r="M147" i="8"/>
  <c r="M187" i="8"/>
  <c r="M185" i="8"/>
  <c r="M165" i="8"/>
  <c r="M170" i="8"/>
  <c r="M143" i="8"/>
  <c r="M150" i="8"/>
  <c r="M172" i="8"/>
  <c r="M146" i="8"/>
  <c r="M160" i="8"/>
  <c r="M164" i="8"/>
  <c r="M161" i="8"/>
  <c r="M197" i="8"/>
  <c r="M159" i="8"/>
  <c r="M196" i="8"/>
  <c r="M142" i="8"/>
  <c r="M163" i="8"/>
  <c r="M168" i="8"/>
  <c r="M173" i="8"/>
  <c r="M189" i="8"/>
  <c r="M182" i="8"/>
  <c r="M141" i="8"/>
  <c r="M148" i="8"/>
  <c r="M151" i="8"/>
  <c r="M179" i="8"/>
  <c r="M166" i="8"/>
  <c r="M177" i="8"/>
  <c r="L143" i="8"/>
  <c r="E150" i="8"/>
  <c r="E158" i="8"/>
  <c r="K167" i="8"/>
  <c r="E178" i="8"/>
  <c r="I188" i="8"/>
  <c r="E198" i="8"/>
  <c r="M205" i="8"/>
  <c r="M222" i="8"/>
  <c r="L205" i="8"/>
  <c r="L222" i="8"/>
  <c r="K205" i="8"/>
  <c r="K222" i="8"/>
  <c r="H205" i="8"/>
  <c r="H222" i="8"/>
  <c r="J205" i="8"/>
  <c r="J222" i="8"/>
  <c r="I205" i="8"/>
  <c r="I222" i="8"/>
  <c r="G205" i="8"/>
  <c r="G222" i="8"/>
  <c r="F205" i="8"/>
  <c r="F222" i="8"/>
  <c r="E205" i="8"/>
  <c r="E222" i="8"/>
  <c r="L206" i="8"/>
  <c r="L235" i="8"/>
  <c r="L250" i="8"/>
  <c r="D205" i="8"/>
  <c r="D222" i="8"/>
  <c r="M206" i="8"/>
  <c r="M235" i="8"/>
  <c r="I206" i="8"/>
  <c r="I235" i="8"/>
  <c r="I250" i="8"/>
  <c r="H206" i="8"/>
  <c r="H235" i="8"/>
  <c r="F206" i="8"/>
  <c r="F235" i="8"/>
  <c r="K206" i="8"/>
  <c r="K235" i="8"/>
  <c r="E206" i="8"/>
  <c r="E235" i="8"/>
  <c r="D206" i="8"/>
  <c r="D235" i="8"/>
  <c r="J206" i="8"/>
  <c r="J235" i="8"/>
  <c r="G209" i="8"/>
  <c r="G206" i="8"/>
  <c r="G235" i="8"/>
  <c r="E190" i="13"/>
  <c r="E198" i="13"/>
  <c r="E152" i="13"/>
  <c r="E206" i="13"/>
  <c r="E236" i="8"/>
  <c r="E250" i="8"/>
  <c r="E172" i="13"/>
  <c r="E204" i="13"/>
  <c r="E210" i="8"/>
  <c r="E248" i="8"/>
  <c r="G204" i="13"/>
  <c r="G210" i="8"/>
  <c r="G248" i="8"/>
  <c r="G190" i="13"/>
  <c r="G176" i="13"/>
  <c r="G140" i="13"/>
  <c r="G205" i="13"/>
  <c r="G184" i="13"/>
  <c r="G158" i="13"/>
  <c r="D189" i="13"/>
  <c r="D155" i="13"/>
  <c r="D183" i="13"/>
  <c r="D167" i="13"/>
  <c r="D165" i="13"/>
  <c r="D184" i="13"/>
  <c r="D172" i="13"/>
  <c r="J182" i="13"/>
  <c r="J174" i="13"/>
  <c r="J180" i="13"/>
  <c r="J172" i="13"/>
  <c r="J164" i="13"/>
  <c r="E169" i="13"/>
  <c r="I146" i="13"/>
  <c r="E173" i="13"/>
  <c r="E167" i="13"/>
  <c r="G144" i="13"/>
  <c r="E195" i="13"/>
  <c r="E141" i="13"/>
  <c r="E164" i="13"/>
  <c r="E162" i="13"/>
  <c r="E150" i="13"/>
  <c r="E158" i="13"/>
  <c r="G162" i="13"/>
  <c r="G156" i="13"/>
  <c r="G152" i="13"/>
  <c r="G145" i="13"/>
  <c r="D185" i="13"/>
  <c r="D169" i="13"/>
  <c r="D204" i="13"/>
  <c r="D210" i="8"/>
  <c r="D248" i="8"/>
  <c r="D188" i="13"/>
  <c r="D152" i="13"/>
  <c r="D206" i="13"/>
  <c r="D236" i="8"/>
  <c r="D250" i="8"/>
  <c r="J144" i="13"/>
  <c r="J160" i="13"/>
  <c r="J204" i="13"/>
  <c r="J210" i="8"/>
  <c r="J248" i="8"/>
  <c r="J188" i="13"/>
  <c r="D191" i="13"/>
  <c r="E175" i="13"/>
  <c r="E187" i="13"/>
  <c r="E181" i="13"/>
  <c r="E199" i="13"/>
  <c r="E178" i="13"/>
  <c r="E170" i="13"/>
  <c r="J162" i="13"/>
  <c r="J192" i="13"/>
  <c r="J186" i="13"/>
  <c r="E194" i="13"/>
  <c r="E174" i="13"/>
  <c r="E182" i="13"/>
  <c r="E186" i="13"/>
  <c r="E196" i="13"/>
  <c r="G206" i="13"/>
  <c r="G236" i="8"/>
  <c r="G250" i="8"/>
  <c r="G170" i="13"/>
  <c r="G188" i="13"/>
  <c r="G160" i="13"/>
  <c r="D195" i="13"/>
  <c r="D145" i="13"/>
  <c r="D182" i="13"/>
  <c r="D190" i="13"/>
  <c r="D142" i="13"/>
  <c r="D166" i="13"/>
  <c r="J150" i="13"/>
  <c r="J149" i="13"/>
  <c r="J190" i="13"/>
  <c r="J178" i="13"/>
  <c r="J184" i="13"/>
  <c r="J142" i="13"/>
  <c r="E179" i="13"/>
  <c r="E189" i="13"/>
  <c r="D175" i="13"/>
  <c r="E185" i="13"/>
  <c r="E197" i="13"/>
  <c r="E154" i="13"/>
  <c r="E192" i="13"/>
  <c r="E180" i="13"/>
  <c r="E176" i="13"/>
  <c r="G180" i="13"/>
  <c r="G178" i="13"/>
  <c r="G141" i="13"/>
  <c r="G154" i="13"/>
  <c r="G182" i="13"/>
  <c r="D140" i="13"/>
  <c r="D205" i="13"/>
  <c r="D223" i="8"/>
  <c r="D249" i="8"/>
  <c r="D151" i="13"/>
  <c r="D186" i="13"/>
  <c r="D194" i="13"/>
  <c r="D158" i="13"/>
  <c r="D154" i="13"/>
  <c r="N138" i="13"/>
  <c r="N206" i="13"/>
  <c r="J141" i="13"/>
  <c r="J168" i="13"/>
  <c r="J158" i="13"/>
  <c r="J198" i="13"/>
  <c r="I158" i="13"/>
  <c r="D199" i="13"/>
  <c r="E183" i="13"/>
  <c r="E163" i="13"/>
  <c r="E145" i="13"/>
  <c r="E156" i="13"/>
  <c r="E188" i="13"/>
  <c r="E142" i="13"/>
  <c r="G146" i="13"/>
  <c r="G166" i="13"/>
  <c r="G192" i="13"/>
  <c r="G168" i="13"/>
  <c r="D173" i="13"/>
  <c r="D179" i="13"/>
  <c r="D197" i="13"/>
  <c r="D196" i="13"/>
  <c r="D170" i="13"/>
  <c r="D160" i="13"/>
  <c r="D168" i="13"/>
  <c r="J154" i="13"/>
  <c r="J147" i="13"/>
  <c r="E161" i="13"/>
  <c r="D187" i="13"/>
  <c r="E143" i="13"/>
  <c r="E140" i="13"/>
  <c r="E205" i="13"/>
  <c r="E223" i="8"/>
  <c r="E249" i="8"/>
  <c r="E193" i="13"/>
  <c r="E159" i="13"/>
  <c r="G149" i="13"/>
  <c r="E147" i="13"/>
  <c r="J206" i="13"/>
  <c r="J236" i="8"/>
  <c r="J250" i="8"/>
  <c r="J153" i="13"/>
  <c r="J199" i="13"/>
  <c r="J146" i="13"/>
  <c r="J194" i="13"/>
  <c r="E151" i="13"/>
  <c r="E166" i="13"/>
  <c r="E184" i="13"/>
  <c r="G147" i="13"/>
  <c r="G143" i="13"/>
  <c r="D157" i="13"/>
  <c r="D193" i="13"/>
  <c r="D171" i="13"/>
  <c r="D159" i="13"/>
  <c r="D177" i="13"/>
  <c r="D141" i="13"/>
  <c r="D198" i="13"/>
  <c r="D164" i="13"/>
  <c r="D146" i="13"/>
  <c r="J170" i="13"/>
  <c r="J156" i="13"/>
  <c r="J152" i="13"/>
  <c r="J166" i="13"/>
  <c r="J196" i="13"/>
  <c r="E165" i="13"/>
  <c r="E171" i="13"/>
  <c r="E146" i="13"/>
  <c r="E157" i="13"/>
  <c r="G223" i="8"/>
  <c r="G249" i="8"/>
  <c r="E210" i="13"/>
  <c r="N406" i="3"/>
  <c r="G309" i="3"/>
  <c r="F309" i="3"/>
  <c r="L310" i="3"/>
  <c r="L308" i="3"/>
  <c r="V308" i="3"/>
  <c r="C294" i="3"/>
  <c r="C292" i="3"/>
  <c r="T299" i="3"/>
  <c r="E314" i="3"/>
  <c r="K294" i="3"/>
  <c r="K292" i="3"/>
  <c r="T307" i="3"/>
  <c r="E293" i="3"/>
  <c r="D293" i="3"/>
  <c r="G279" i="3"/>
  <c r="G277" i="3"/>
  <c r="S303" i="3"/>
  <c r="L279" i="3"/>
  <c r="L277" i="3"/>
  <c r="S308" i="3"/>
  <c r="B278" i="3"/>
  <c r="C264" i="3"/>
  <c r="C262" i="3"/>
  <c r="R299" i="3"/>
  <c r="C314" i="3"/>
  <c r="L264" i="3"/>
  <c r="L262" i="3"/>
  <c r="R308" i="3"/>
  <c r="D264" i="3"/>
  <c r="D262" i="3"/>
  <c r="R300" i="3"/>
  <c r="C315" i="3"/>
  <c r="B264" i="3"/>
  <c r="B262" i="3"/>
  <c r="R298" i="3"/>
  <c r="C313" i="3"/>
  <c r="E263" i="3"/>
  <c r="D248" i="3"/>
  <c r="B249" i="3"/>
  <c r="B247" i="3"/>
  <c r="Q298" i="3"/>
  <c r="B313" i="3"/>
  <c r="E248" i="3"/>
  <c r="K249" i="3"/>
  <c r="K247" i="3"/>
  <c r="Q307" i="3"/>
  <c r="C248" i="3"/>
  <c r="I230" i="3"/>
  <c r="D485" i="3"/>
  <c r="G229" i="3"/>
  <c r="K230" i="3"/>
  <c r="G225" i="3"/>
  <c r="I226" i="3"/>
  <c r="P406" i="3"/>
  <c r="G318" i="3"/>
  <c r="B310" i="3"/>
  <c r="B308" i="3"/>
  <c r="V298" i="3"/>
  <c r="F313" i="3"/>
  <c r="J310" i="3"/>
  <c r="J308" i="3"/>
  <c r="V306" i="3"/>
  <c r="F310" i="3"/>
  <c r="F308" i="3"/>
  <c r="V302" i="3"/>
  <c r="F317" i="3"/>
  <c r="I310" i="3"/>
  <c r="I308" i="3"/>
  <c r="V305" i="3"/>
  <c r="L309" i="3"/>
  <c r="H309" i="3"/>
  <c r="D310" i="3"/>
  <c r="D308" i="3"/>
  <c r="V300" i="3"/>
  <c r="F315" i="3"/>
  <c r="K309" i="3"/>
  <c r="C310" i="3"/>
  <c r="C308" i="3"/>
  <c r="V299" i="3"/>
  <c r="F314" i="3"/>
  <c r="B293" i="3"/>
  <c r="I293" i="3"/>
  <c r="J294" i="3"/>
  <c r="J292" i="3"/>
  <c r="T306" i="3"/>
  <c r="F293" i="3"/>
  <c r="H293" i="3"/>
  <c r="D294" i="3"/>
  <c r="D292" i="3"/>
  <c r="T300" i="3"/>
  <c r="E315" i="3"/>
  <c r="K293" i="3"/>
  <c r="G293" i="3"/>
  <c r="C293" i="3"/>
  <c r="C278" i="3"/>
  <c r="J279" i="3"/>
  <c r="J277" i="3"/>
  <c r="S306" i="3"/>
  <c r="H278" i="3"/>
  <c r="D278" i="3"/>
  <c r="B279" i="3"/>
  <c r="B277" i="3"/>
  <c r="S298" i="3"/>
  <c r="D313" i="3"/>
  <c r="I278" i="3"/>
  <c r="E278" i="3"/>
  <c r="I264" i="3"/>
  <c r="I262" i="3"/>
  <c r="R305" i="3"/>
  <c r="E264" i="3"/>
  <c r="E262" i="3"/>
  <c r="R301" i="3"/>
  <c r="C316" i="3"/>
  <c r="K264" i="3"/>
  <c r="K262" i="3"/>
  <c r="R307" i="3"/>
  <c r="C263" i="3"/>
  <c r="J264" i="3"/>
  <c r="J262" i="3"/>
  <c r="R306" i="3"/>
  <c r="H263" i="3"/>
  <c r="D263" i="3"/>
  <c r="K248" i="3"/>
  <c r="G249" i="3"/>
  <c r="G247" i="3"/>
  <c r="Q303" i="3"/>
  <c r="B248" i="3"/>
  <c r="I248" i="3"/>
  <c r="E249" i="3"/>
  <c r="E247" i="3"/>
  <c r="Q301" i="3"/>
  <c r="B316" i="3"/>
  <c r="C249" i="3"/>
  <c r="C247" i="3"/>
  <c r="Q299" i="3"/>
  <c r="B314" i="3"/>
  <c r="L249" i="3"/>
  <c r="L247" i="3"/>
  <c r="Q308" i="3"/>
  <c r="H248" i="3"/>
  <c r="J249" i="3"/>
  <c r="J247" i="3"/>
  <c r="Q306" i="3"/>
  <c r="F249" i="3"/>
  <c r="F247" i="3"/>
  <c r="Q302" i="3"/>
  <c r="B317" i="3"/>
  <c r="G232" i="3"/>
  <c r="I231" i="3"/>
  <c r="G230" i="3"/>
  <c r="G228" i="3"/>
  <c r="I227" i="3"/>
  <c r="D482" i="3"/>
  <c r="G223" i="3"/>
  <c r="D249" i="3"/>
  <c r="D247" i="3"/>
  <c r="Q300" i="3"/>
  <c r="B315" i="3"/>
  <c r="I315" i="3"/>
  <c r="B263" i="3"/>
  <c r="K231" i="3"/>
  <c r="D486" i="3"/>
  <c r="K279" i="3"/>
  <c r="K277" i="3"/>
  <c r="S307" i="3"/>
  <c r="F263" i="3"/>
  <c r="L263" i="3"/>
  <c r="K224" i="3"/>
  <c r="J309" i="3"/>
  <c r="F248" i="3"/>
  <c r="B309" i="3"/>
  <c r="L248" i="3"/>
  <c r="K278" i="3"/>
  <c r="K225" i="3"/>
  <c r="I263" i="3"/>
  <c r="E279" i="3"/>
  <c r="E277" i="3"/>
  <c r="S301" i="3"/>
  <c r="D316" i="3"/>
  <c r="C279" i="3"/>
  <c r="C277" i="3"/>
  <c r="S299" i="3"/>
  <c r="D314" i="3"/>
  <c r="G314" i="3"/>
  <c r="G248" i="3"/>
  <c r="D309" i="3"/>
  <c r="D279" i="3"/>
  <c r="D277" i="3"/>
  <c r="S300" i="3"/>
  <c r="D315" i="3"/>
  <c r="I223" i="3"/>
  <c r="K223" i="3"/>
  <c r="C309" i="3"/>
  <c r="H310" i="3"/>
  <c r="H308" i="3"/>
  <c r="V304" i="3"/>
  <c r="K310" i="3"/>
  <c r="K308" i="3"/>
  <c r="V307" i="3"/>
  <c r="G294" i="3"/>
  <c r="G292" i="3"/>
  <c r="T303" i="3"/>
  <c r="J293" i="3"/>
  <c r="L278" i="3"/>
  <c r="G227" i="3"/>
  <c r="I318" i="3"/>
  <c r="H249" i="3"/>
  <c r="H247" i="3"/>
  <c r="Q304" i="3"/>
  <c r="I309" i="3"/>
  <c r="I249" i="3"/>
  <c r="I247" i="3"/>
  <c r="Q305" i="3"/>
  <c r="K232" i="3"/>
  <c r="F264" i="3"/>
  <c r="F262" i="3"/>
  <c r="R302" i="3"/>
  <c r="C317" i="3"/>
  <c r="H279" i="3"/>
  <c r="H277" i="3"/>
  <c r="S304" i="3"/>
  <c r="L293" i="3"/>
  <c r="F294" i="3"/>
  <c r="F292" i="3"/>
  <c r="T302" i="3"/>
  <c r="E317" i="3"/>
  <c r="G317" i="3"/>
  <c r="E294" i="3"/>
  <c r="E292" i="3"/>
  <c r="T301" i="3"/>
  <c r="E316" i="3"/>
  <c r="G278" i="3"/>
  <c r="F18" i="4"/>
  <c r="M25" i="4"/>
  <c r="I279" i="3"/>
  <c r="I277" i="3"/>
  <c r="S305" i="3"/>
  <c r="I228" i="3"/>
  <c r="G231" i="3"/>
  <c r="G224" i="3"/>
  <c r="G310" i="3"/>
  <c r="G308" i="3"/>
  <c r="V303" i="3"/>
  <c r="E310" i="3"/>
  <c r="E308" i="3"/>
  <c r="V301" i="3"/>
  <c r="F316" i="3"/>
  <c r="H294" i="3"/>
  <c r="H292" i="3"/>
  <c r="T304" i="3"/>
  <c r="J278" i="3"/>
  <c r="F278" i="3"/>
  <c r="G263" i="3"/>
  <c r="J263" i="3"/>
  <c r="I316" i="3"/>
  <c r="I314" i="3"/>
  <c r="G313" i="3"/>
  <c r="E580" i="3"/>
  <c r="D478" i="3"/>
  <c r="D484" i="3"/>
  <c r="K229" i="3"/>
  <c r="M24" i="4"/>
  <c r="M20" i="4"/>
  <c r="L27" i="4"/>
  <c r="D131" i="3"/>
  <c r="T317" i="3"/>
  <c r="M21" i="4"/>
  <c r="M22" i="4"/>
  <c r="M18" i="4"/>
  <c r="M19" i="4"/>
  <c r="M26" i="4"/>
  <c r="M11" i="4"/>
  <c r="I317" i="3"/>
  <c r="G315" i="3"/>
  <c r="G316" i="3"/>
  <c r="K227" i="3"/>
  <c r="M23" i="4"/>
  <c r="Y317" i="3"/>
  <c r="D481" i="3"/>
  <c r="K226" i="3"/>
  <c r="M27" i="4"/>
  <c r="K318" i="3"/>
  <c r="Q318" i="3"/>
  <c r="V317" i="3"/>
  <c r="D483" i="3"/>
  <c r="K228" i="3"/>
  <c r="F166" i="3"/>
  <c r="W314" i="3"/>
  <c r="K315" i="3"/>
  <c r="Q315" i="3"/>
  <c r="T314" i="3"/>
  <c r="K316" i="3"/>
  <c r="Q316" i="3"/>
  <c r="G24" i="4"/>
  <c r="G22" i="4"/>
  <c r="G21" i="4"/>
  <c r="G19" i="4"/>
  <c r="G20" i="4"/>
  <c r="G23" i="4"/>
  <c r="G18" i="4"/>
  <c r="W316" i="3"/>
  <c r="W318" i="3"/>
  <c r="V318" i="3"/>
  <c r="F172" i="3"/>
  <c r="W313" i="3"/>
  <c r="X318" i="3"/>
  <c r="F173" i="3"/>
  <c r="T318" i="3"/>
  <c r="Y318" i="3"/>
  <c r="X315" i="3"/>
  <c r="F169" i="3"/>
  <c r="F167" i="3"/>
  <c r="F165" i="3"/>
  <c r="F171" i="3"/>
  <c r="F168" i="3"/>
  <c r="X316" i="3"/>
  <c r="Y314" i="3"/>
  <c r="V315" i="3"/>
  <c r="F170" i="3"/>
  <c r="X317" i="3"/>
  <c r="V314" i="3"/>
  <c r="W315" i="3"/>
  <c r="V313" i="3"/>
  <c r="X314" i="3"/>
  <c r="Y313" i="3"/>
  <c r="T316" i="3"/>
  <c r="W317" i="3"/>
  <c r="T315" i="3"/>
  <c r="T313" i="3"/>
  <c r="K314" i="3"/>
  <c r="Q314" i="3"/>
  <c r="K317" i="3"/>
  <c r="Q317" i="3"/>
  <c r="X313" i="3"/>
  <c r="Y316" i="3"/>
  <c r="Y315" i="3"/>
  <c r="V316" i="3"/>
  <c r="H317" i="3"/>
  <c r="R317" i="3"/>
  <c r="H314" i="3"/>
  <c r="R314" i="3"/>
  <c r="H313" i="3"/>
  <c r="R313" i="3"/>
  <c r="H318" i="3"/>
  <c r="R318" i="3"/>
  <c r="H316" i="3"/>
  <c r="R316" i="3"/>
  <c r="H315" i="3"/>
  <c r="R315" i="3"/>
  <c r="W367" i="3"/>
  <c r="W366" i="3"/>
  <c r="W386" i="3"/>
  <c r="W369" i="3"/>
  <c r="W370" i="3"/>
  <c r="W387" i="3" a="1"/>
  <c r="W387" i="3"/>
  <c r="W368" i="3"/>
  <c r="A203" i="3"/>
  <c r="A223" i="3"/>
  <c r="A327" i="3"/>
  <c r="A396" i="3"/>
  <c r="C416" i="3"/>
  <c r="B406" i="3"/>
  <c r="G406" i="3"/>
  <c r="I406" i="3"/>
  <c r="F406" i="3"/>
  <c r="K406" i="3"/>
  <c r="H406" i="3"/>
  <c r="E406" i="3"/>
  <c r="D416" i="3"/>
  <c r="L416" i="3"/>
  <c r="J416" i="3"/>
  <c r="C478" i="3"/>
  <c r="B509" i="3"/>
  <c r="F416" i="3"/>
  <c r="B452" i="3"/>
  <c r="B478" i="3"/>
  <c r="E509" i="3"/>
  <c r="G509" i="3"/>
  <c r="C509" i="3"/>
  <c r="I509" i="3"/>
  <c r="I416" i="3"/>
  <c r="C452" i="3"/>
</calcChain>
</file>

<file path=xl/sharedStrings.xml><?xml version="1.0" encoding="utf-8"?>
<sst xmlns="http://schemas.openxmlformats.org/spreadsheetml/2006/main" count="2100" uniqueCount="303">
  <si>
    <t>Semester</t>
  </si>
  <si>
    <t>Instructor</t>
  </si>
  <si>
    <t>Course Format</t>
  </si>
  <si>
    <t>Topics Covered</t>
  </si>
  <si>
    <t>Actual Contact Hours</t>
  </si>
  <si>
    <t>Total</t>
  </si>
  <si>
    <t>Non-Coverage of Planned Topics</t>
  </si>
  <si>
    <t>Topics (if any) not (Fully) Covered</t>
  </si>
  <si>
    <t>Possible Compensating   Action Elsewhere in the Program</t>
  </si>
  <si>
    <t>Grade</t>
  </si>
  <si>
    <t>A+</t>
  </si>
  <si>
    <t>B+</t>
  </si>
  <si>
    <t>C+</t>
  </si>
  <si>
    <t>D+</t>
  </si>
  <si>
    <t>D</t>
  </si>
  <si>
    <t>F</t>
  </si>
  <si>
    <t>4.1 Course Learning Objectives (CLO’s) and Student Outcomes (SO’s) Covered by the Course</t>
  </si>
  <si>
    <t>The student is expected to be able to:</t>
  </si>
  <si>
    <t>Mapping between CLO and SO</t>
  </si>
  <si>
    <t>Student Outcomes</t>
  </si>
  <si>
    <t>a</t>
  </si>
  <si>
    <t>b</t>
  </si>
  <si>
    <t>c</t>
  </si>
  <si>
    <t>d</t>
  </si>
  <si>
    <t>e</t>
  </si>
  <si>
    <t>f</t>
  </si>
  <si>
    <t>g</t>
  </si>
  <si>
    <t>h</t>
  </si>
  <si>
    <t>i</t>
  </si>
  <si>
    <t>j</t>
  </si>
  <si>
    <t>k</t>
  </si>
  <si>
    <t>CLO1</t>
  </si>
  <si>
    <t>CLO2</t>
  </si>
  <si>
    <t>CLO3</t>
  </si>
  <si>
    <t xml:space="preserve"> </t>
  </si>
  <si>
    <t>CLO4</t>
  </si>
  <si>
    <t>CLO5</t>
  </si>
  <si>
    <t>The summary of the course learning outcomes survey conducted with students at the end of the course is given below.</t>
  </si>
  <si>
    <t>Strongly Agree (5)</t>
  </si>
  <si>
    <t>Agree (4)</t>
  </si>
  <si>
    <t>Neutral (3)</t>
  </si>
  <si>
    <t>Disagree (2)</t>
  </si>
  <si>
    <t>Strongly Disagree (1)</t>
  </si>
  <si>
    <t>Student Outcomes (Strongly Agree)</t>
  </si>
  <si>
    <t>K</t>
  </si>
  <si>
    <t>Average</t>
  </si>
  <si>
    <t>Student Outcomes (Agree)</t>
  </si>
  <si>
    <t>Student Outcomes (Neutral)</t>
  </si>
  <si>
    <t>Student Outcomes (Disagree)</t>
  </si>
  <si>
    <t>Student Outcomes (Strongly Disagree)</t>
  </si>
  <si>
    <t>Weighted  Average Score</t>
  </si>
  <si>
    <t>Direct assessment of attainment of student outcomes considers exams, quizzes, and project/homework done by students during the whole semester and proceeds as follows:</t>
  </si>
  <si>
    <t>% Students achieving the Pass Level</t>
  </si>
  <si>
    <t>Summary of the results for both direct and indirect assessment using both the average score as well as the percentage of students achieving the satisfactory/exemplary levels is given below.</t>
  </si>
  <si>
    <t>The degree of attainment of student outcomes according to direct and indirect assessment, by using both the average score and the % of students achieving the satisfactory-exemplary levels, is as follows:</t>
  </si>
  <si>
    <t>When using the AVG score</t>
  </si>
  <si>
    <t>When using % students achieving pass levels</t>
  </si>
  <si>
    <t>When using % students achieving the very good / excellent levels</t>
  </si>
  <si>
    <t>ME</t>
  </si>
  <si>
    <t>EE</t>
  </si>
  <si>
    <t>DNME</t>
  </si>
  <si>
    <t>PE</t>
  </si>
  <si>
    <t>Based on indirect assessment (point of view of students) and direct assessment (point of view of the instructor) the main issues/barriers that come out are as follows:</t>
  </si>
  <si>
    <t>The main actions that will be taken in the next semester to resolve the issues mentioned previously are as follows:</t>
  </si>
  <si>
    <t>Numerator</t>
  </si>
  <si>
    <t>Denominator</t>
  </si>
  <si>
    <t>a. Course Learning Objectives (CLO)</t>
  </si>
  <si>
    <r>
      <rPr>
        <b/>
        <sz val="12"/>
        <color indexed="8"/>
        <rFont val="Cambria"/>
        <family val="1"/>
      </rPr>
      <t>b. Student outcomes</t>
    </r>
    <r>
      <rPr>
        <sz val="12"/>
        <color indexed="8"/>
        <rFont val="Cambria"/>
        <family val="1"/>
      </rPr>
      <t xml:space="preserve"> (SO) </t>
    </r>
  </si>
  <si>
    <t>Yes</t>
  </si>
  <si>
    <r>
      <t xml:space="preserve">% Students Achieving Very Good-Excellent Levels </t>
    </r>
    <r>
      <rPr>
        <b/>
        <sz val="9"/>
        <color indexed="17"/>
        <rFont val="Cambria"/>
        <family val="1"/>
      </rPr>
      <t>(Agree &amp; Strongly Agree Levels)</t>
    </r>
  </si>
  <si>
    <t>1. Course Summary</t>
  </si>
  <si>
    <t>Course Code and Title</t>
  </si>
  <si>
    <t>2. Course Delivery (Topics Planned versus Topics Covered)</t>
  </si>
  <si>
    <t>a. List the topics you covered in the course and discuss if there was any discrepancy with what was planned/intended in the Syllabus in the beginning of the course</t>
  </si>
  <si>
    <t>Planned contact Hours</t>
  </si>
  <si>
    <t>b. Explain what are the consequences of the non-coverage of topics (if any)</t>
  </si>
  <si>
    <t>3. Grade Distribution</t>
  </si>
  <si>
    <t>#Students</t>
  </si>
  <si>
    <t xml:space="preserve">B </t>
  </si>
  <si>
    <t>GUIDELINES FOR COURSE ASSESSMENT</t>
  </si>
  <si>
    <t>1. Assessment means primarily the assessment of student outcomes covered by the course. Other additional types of assessment can be used if useful (such as the online student survey or other assessment techniques</t>
  </si>
  <si>
    <t>3. CAR must contain both direct assessment (opinion of the teacher using quizzes, exams, assignments, etc.) and indirect assessment (opinion of students through surveys).</t>
  </si>
  <si>
    <t>4. Each faculty member must keep his data at the most detailed level (marks by student, by outcome, and by quiz/exam/assignment, etc.). Having the data at the detailed level will serve as evidence. It will also allow generating any aggregation we might need later.</t>
  </si>
  <si>
    <t>5. Assessment must be based primarily on the percentage of students achieving the very good-excellent levels for a specific student outcome rather than the average score of all students in a specific outcome.</t>
  </si>
  <si>
    <t>6. The attainment of student outcomes must be judged primarily by using the percentage of students achieving the very good-excellent levels and cannot be judged by using the average score of all students in a specific outcome.  The AVG score can be used as additional and informative only.</t>
  </si>
  <si>
    <t>7. Levels of satisfaction are defined as follows:</t>
  </si>
  <si>
    <t>a. For direct assessment:</t>
  </si>
  <si>
    <t xml:space="preserve">• Excellent is given to a student whose score in a specific outcome is above 90%. </t>
  </si>
  <si>
    <t>• Very Good is given to a student whose score in a specific outcome is between 80% and 90%,</t>
  </si>
  <si>
    <t>• Good is given to a student whose score in a specific outcome is between 70% and 80%,</t>
  </si>
  <si>
    <t>• Fair is given to a student whose score in a specific outcome is between 60% and 70%,</t>
  </si>
  <si>
    <t>• Unsatisfactory is given to a student whose score in a specific outcome is 60% or lower,</t>
  </si>
  <si>
    <t>B. For indirect assessment:</t>
  </si>
  <si>
    <t>• Excellent: corresponds to Strongly Agree in a specific outcome.</t>
  </si>
  <si>
    <t>• Very Good corresponds to Agree in a specific outcome.</t>
  </si>
  <si>
    <t>• Good: corresponds to Neutral in a specific outcome.</t>
  </si>
  <si>
    <t>• Fair: corresponds to Disagree in a specific outcome.</t>
  </si>
  <si>
    <t>• Unsatisfactory: corresponds to Strongly Disagree in a specific outcome.</t>
  </si>
  <si>
    <t>8. The final judgment of the attainment of student outcomes is based on the followings:</t>
  </si>
  <si>
    <t xml:space="preserve">Exceeds
Expectations
</t>
  </si>
  <si>
    <t xml:space="preserve">Meets
Expectations
</t>
  </si>
  <si>
    <t xml:space="preserve">Progressing
Towards Expectations
</t>
  </si>
  <si>
    <t xml:space="preserve">Does Not Meet
Expectations
</t>
  </si>
  <si>
    <t xml:space="preserve">80% or more  of 
students are 
achieving the 
satisfactory level 
or above
</t>
  </si>
  <si>
    <t xml:space="preserve">70% - 80%
of students are achieving the satisfactory level or above
</t>
  </si>
  <si>
    <t xml:space="preserve">60% - 70%
of students are achieving 
the satisfactory level 
or above
</t>
  </si>
  <si>
    <t xml:space="preserve">Below 60%
of students are 
achieving the 
satisfactory level 
or above
</t>
  </si>
  <si>
    <t>9. When analyzing the results of the assessment of a course, we must necessarily pay attention to the following cases:</t>
  </si>
  <si>
    <t>• Cases where we have DNME in a specific outcome.</t>
  </si>
  <si>
    <t>• Cases where we have PE in a specific outcome.</t>
  </si>
  <si>
    <t>• Cases where we have an important discrepancy (let's say &gt; 15%) between direct and indirect assessment for a specific outcome; especially if the direct assessment (opinion of teacher) is much higher than the indirect assessment (opinion of students).</t>
  </si>
  <si>
    <t>• Online Student Survey: if we have questions with DNME or PE, we should also comment them.</t>
  </si>
  <si>
    <t>10.  The analysis of the assessment results must be oriented towards:</t>
  </si>
  <si>
    <t>• Identifying the reasons, issues, and root causes behind the non-attainment of a specific outcome.</t>
  </si>
  <si>
    <t>• Determining corrective actions to be taken in the following semester to resolve those issues.</t>
  </si>
  <si>
    <t xml:space="preserve">11. At the end of each semester / beginning of following semester, an assessment meeting will be held at the department level in order to evaluate the teaching achievements and issues of the past semester based on course assessment reports done for each course taught. An improvement plan will result based on that meeting. All faculty members should be involved and work to implement the improvement plan during the following semester.
</t>
  </si>
  <si>
    <t>4.2 Attainment of Course Learning Objectives (CLO) and Student Outcomes (SO) through indirect assessment</t>
  </si>
  <si>
    <t>The summary of the student outcomes is given below.</t>
  </si>
  <si>
    <t>Do not delete</t>
  </si>
  <si>
    <t>Chosen?</t>
  </si>
  <si>
    <t>*Assign each question in each quiz, exam, homework, assignment, etc. to a specific student outcome</t>
  </si>
  <si>
    <t>*Count the marks allocated to each outcome</t>
  </si>
  <si>
    <t>*Count the average score achieved by students in each outcome</t>
  </si>
  <si>
    <t>Actual Average Marks Obtained</t>
  </si>
  <si>
    <t>Average Score</t>
  </si>
  <si>
    <t>Student Outcome</t>
  </si>
  <si>
    <t>list</t>
  </si>
  <si>
    <t>SO</t>
  </si>
  <si>
    <t>4.4 Summary</t>
  </si>
  <si>
    <t>Direct Assessment -Average Score</t>
  </si>
  <si>
    <t>Indirect Assessment - Average Score</t>
  </si>
  <si>
    <t>Direct Assessment -% Students achieving the Pass Level</t>
  </si>
  <si>
    <t>Indirect Assessment - % Students Achieving Very Good-Excellent Levels (Agree &amp; Strongly Agree Levels)</t>
  </si>
  <si>
    <t>Direct</t>
  </si>
  <si>
    <t>Indirect</t>
  </si>
  <si>
    <t>5. Learning Barriers and Issues</t>
  </si>
  <si>
    <t>6 Planned Improvements</t>
  </si>
  <si>
    <t>Date</t>
  </si>
  <si>
    <t>Signature</t>
  </si>
  <si>
    <t>Programme Coordinator</t>
  </si>
  <si>
    <t>:</t>
  </si>
  <si>
    <t>CLO6</t>
  </si>
  <si>
    <t>CLO7</t>
  </si>
  <si>
    <t>CLO8</t>
  </si>
  <si>
    <t>CLO9</t>
  </si>
  <si>
    <t>CLO10</t>
  </si>
  <si>
    <r>
      <t>Student outcomes</t>
    </r>
    <r>
      <rPr>
        <b/>
        <sz val="11"/>
        <color indexed="8"/>
        <rFont val="Cambria"/>
        <family val="1"/>
      </rPr>
      <t xml:space="preserve"> </t>
    </r>
    <r>
      <rPr>
        <sz val="11"/>
        <color indexed="8"/>
        <rFont val="Cambria"/>
        <family val="1"/>
      </rPr>
      <t>addressed by the course are as follows (as defined in the syllabus of the course):</t>
    </r>
  </si>
  <si>
    <t>ij</t>
  </si>
  <si>
    <t>n</t>
  </si>
  <si>
    <t>sa</t>
  </si>
  <si>
    <t>sda</t>
  </si>
  <si>
    <t>da</t>
  </si>
  <si>
    <t>count</t>
  </si>
  <si>
    <t>final list</t>
  </si>
  <si>
    <t>selected list</t>
  </si>
  <si>
    <t>2. Assessment is mandatory for all courses in each semester. Each faculty member teaching a course must produce a course assessment report (CAR) as part of the course field</t>
  </si>
  <si>
    <t>A</t>
  </si>
  <si>
    <t>Submitted By</t>
  </si>
  <si>
    <t>Table of Contents</t>
  </si>
  <si>
    <t>Guidelines for Course Assessment Report (CAR)</t>
  </si>
  <si>
    <t>6. Planned Improvements</t>
  </si>
  <si>
    <t>4. Direct and Indirect Assessment</t>
  </si>
  <si>
    <t>Percentage(%)</t>
  </si>
  <si>
    <t>C</t>
  </si>
  <si>
    <t>Course</t>
  </si>
  <si>
    <t>No. of Sections</t>
  </si>
  <si>
    <t>11`````````````````````````````````````````````````````````````````````aaaaaaaaaa</t>
  </si>
  <si>
    <t>s</t>
  </si>
  <si>
    <t>Instructor ID</t>
  </si>
  <si>
    <t>Status</t>
  </si>
  <si>
    <t>CS</t>
  </si>
  <si>
    <t>IT</t>
  </si>
  <si>
    <t>%</t>
  </si>
  <si>
    <t>Grades</t>
  </si>
  <si>
    <t>Regular</t>
  </si>
  <si>
    <t>Withdrawn</t>
  </si>
  <si>
    <t>Barred</t>
  </si>
  <si>
    <t>Present</t>
  </si>
  <si>
    <t>B</t>
  </si>
  <si>
    <t>Absent</t>
  </si>
  <si>
    <t>Pass</t>
  </si>
  <si>
    <t>Fail</t>
  </si>
  <si>
    <t>Please enter the number of students in the respective cells</t>
  </si>
  <si>
    <t xml:space="preserve">Strongly Agree </t>
  </si>
  <si>
    <t xml:space="preserve">Agree </t>
  </si>
  <si>
    <t xml:space="preserve">Neutral </t>
  </si>
  <si>
    <t>Disagree</t>
  </si>
  <si>
    <t>Strongly Disagree</t>
  </si>
  <si>
    <t>COURSE LEARNING OUTCOME</t>
  </si>
  <si>
    <t>No. of Enrollments</t>
  </si>
  <si>
    <t>Instructor:</t>
  </si>
  <si>
    <r>
      <t xml:space="preserve">Number of Students Achieving Very Good-Excellent Levels </t>
    </r>
    <r>
      <rPr>
        <b/>
        <sz val="9"/>
        <color indexed="17"/>
        <rFont val="Cambria"/>
        <family val="1"/>
      </rPr>
      <t>(Agree &amp; Strongly Agree Levels)</t>
    </r>
  </si>
  <si>
    <t>Number of Students achieving the Pass Level</t>
  </si>
  <si>
    <t>*Count the Number of students achieving the satisfactory level</t>
  </si>
  <si>
    <t>Number of Students</t>
  </si>
  <si>
    <t>Date of Exam</t>
  </si>
  <si>
    <t>Sections No(s)</t>
  </si>
  <si>
    <t>Actions Reccommended</t>
  </si>
  <si>
    <t>Action Taken</t>
  </si>
  <si>
    <t>Action Results</t>
  </si>
  <si>
    <t>7 Progress on Actions Proposed for Improving the Course in Previous CAR</t>
  </si>
  <si>
    <t>Input to CAR</t>
  </si>
  <si>
    <t>Student Name</t>
  </si>
  <si>
    <t>Student ID</t>
  </si>
  <si>
    <t>S.No</t>
  </si>
  <si>
    <t>Total Marks for Each Outcome</t>
  </si>
  <si>
    <t>Mini Project</t>
  </si>
  <si>
    <t>Exercises</t>
  </si>
  <si>
    <t>Presentation</t>
  </si>
  <si>
    <t>Case Study</t>
  </si>
  <si>
    <t>Assignment 2</t>
  </si>
  <si>
    <t>Assignment 1</t>
  </si>
  <si>
    <t>Homework 2</t>
  </si>
  <si>
    <t>Homework 1</t>
  </si>
  <si>
    <t>Quiz 2</t>
  </si>
  <si>
    <t>Quiz 1</t>
  </si>
  <si>
    <t>Final Exam</t>
  </si>
  <si>
    <t>Class Test 2</t>
  </si>
  <si>
    <t>Class Test 1</t>
  </si>
  <si>
    <t>Mid Exam</t>
  </si>
  <si>
    <t>Direct Assessment - Calculation of SO Score</t>
  </si>
  <si>
    <t>Normalised Marks For Each Outcome</t>
  </si>
  <si>
    <t>Assessment Tool--&gt;</t>
  </si>
  <si>
    <t>Maximum Marks--&gt;</t>
  </si>
  <si>
    <t>Quiz 3</t>
  </si>
  <si>
    <t>Homework 3</t>
  </si>
  <si>
    <t>Assignment 3</t>
  </si>
  <si>
    <t>Laboratory 1</t>
  </si>
  <si>
    <t>Laboratory 2</t>
  </si>
  <si>
    <t>Consolidated</t>
  </si>
  <si>
    <t>Sec1</t>
  </si>
  <si>
    <t>Sec2</t>
  </si>
  <si>
    <t>Sec3</t>
  </si>
  <si>
    <t>Sec4</t>
  </si>
  <si>
    <t>Section Number(As Provided in Edugate)</t>
  </si>
  <si>
    <t>Assessments-Grouped</t>
  </si>
  <si>
    <t>SO(1)</t>
  </si>
  <si>
    <t>SO(2)</t>
  </si>
  <si>
    <t>SO(3)</t>
  </si>
  <si>
    <t>SO(4)</t>
  </si>
  <si>
    <t>SO(5)</t>
  </si>
  <si>
    <t>SO(6)</t>
  </si>
  <si>
    <t>CLO11</t>
  </si>
  <si>
    <t>Course Learning Outcome--&gt;</t>
  </si>
  <si>
    <t>CLO Score Out of 100</t>
  </si>
  <si>
    <t xml:space="preserve">CLO Average </t>
  </si>
  <si>
    <t>Number of students passed in CLO</t>
  </si>
  <si>
    <t>Normalized CLO Score out of 100</t>
  </si>
  <si>
    <t>4.3.1 When using the Average score for each Course Learning Outcome</t>
  </si>
  <si>
    <t>3(3,0,1)</t>
  </si>
  <si>
    <t>CLO</t>
  </si>
  <si>
    <t>Weighted Average</t>
  </si>
  <si>
    <t>Direct Assessment - Calculation of CLO Score</t>
  </si>
  <si>
    <t>4.4.2 When using the percentage of students achieving the satisfactory-exemplary levels in each Course Learning Outcome</t>
  </si>
  <si>
    <t>4.4.3 Attainment of Course Learning Outcomes</t>
  </si>
  <si>
    <t>SO Indirect Score from CLO Indirect Weighted Average Score</t>
  </si>
  <si>
    <t>4.4.4 SO Score from CLO Score</t>
  </si>
  <si>
    <t>SO Score from CLO Average Score (Direct)</t>
  </si>
  <si>
    <t>SO Score from CLO Score Pass Level (Direct)</t>
  </si>
  <si>
    <t>Direct (Pass %)</t>
  </si>
  <si>
    <t>Indirect (Avg)</t>
  </si>
  <si>
    <t>SO Score Level</t>
  </si>
  <si>
    <t>4.3 Attainment of Student Outcomes (SO) through CLO Direct Assessment</t>
  </si>
  <si>
    <t>4.4.1 When using the CLO Average score</t>
  </si>
  <si>
    <t xml:space="preserve"> Indirect Assessment - Survey</t>
  </si>
  <si>
    <t>HOD:</t>
  </si>
  <si>
    <t>Apply computer science theory and software development fundamentals to produce computing-based solutions [CS]</t>
  </si>
  <si>
    <t>( Code + Name )</t>
  </si>
  <si>
    <t>Basic Sciences and Humanities</t>
  </si>
  <si>
    <t>SO(7)</t>
  </si>
  <si>
    <t>SO(8)</t>
  </si>
  <si>
    <r>
      <t>4.</t>
    </r>
    <r>
      <rPr>
        <b/>
        <sz val="14"/>
        <color indexed="60"/>
        <rFont val="Cambria"/>
        <family val="1"/>
      </rPr>
      <t>Direct and Indirect Assessment</t>
    </r>
  </si>
  <si>
    <r>
      <t xml:space="preserve">% Students Achieving Very Good-Excellent Levels </t>
    </r>
    <r>
      <rPr>
        <b/>
        <sz val="8"/>
        <color indexed="17"/>
        <rFont val="Cambria"/>
        <family val="1"/>
      </rPr>
      <t>(Agree &amp; Strongly Agree Levels)</t>
    </r>
  </si>
  <si>
    <r>
      <t xml:space="preserve">Number of Students Achieving Very Good-Excellent Levels </t>
    </r>
    <r>
      <rPr>
        <b/>
        <sz val="8"/>
        <color indexed="17"/>
        <rFont val="Cambria"/>
        <family val="1"/>
      </rPr>
      <t>(Agree &amp; Strongly Agree Levels)</t>
    </r>
  </si>
  <si>
    <t>SO(Avg)</t>
  </si>
  <si>
    <r>
      <rPr>
        <b/>
        <sz val="20"/>
        <color indexed="8"/>
        <rFont val="Verdana"/>
        <family val="2"/>
      </rPr>
      <t>C</t>
    </r>
    <r>
      <rPr>
        <b/>
        <sz val="20"/>
        <color indexed="8"/>
        <rFont val="Cambria"/>
        <family val="1"/>
      </rPr>
      <t xml:space="preserve">OURSE </t>
    </r>
    <r>
      <rPr>
        <b/>
        <sz val="20"/>
        <color indexed="8"/>
        <rFont val="Verdana"/>
        <family val="2"/>
      </rPr>
      <t>A</t>
    </r>
    <r>
      <rPr>
        <b/>
        <sz val="20"/>
        <color indexed="8"/>
        <rFont val="Cambria"/>
        <family val="1"/>
      </rPr>
      <t xml:space="preserve">SSESSMENT </t>
    </r>
    <r>
      <rPr>
        <b/>
        <sz val="20"/>
        <color indexed="8"/>
        <rFont val="Verdana"/>
        <family val="2"/>
      </rPr>
      <t>R</t>
    </r>
    <r>
      <rPr>
        <b/>
        <sz val="20"/>
        <color indexed="8"/>
        <rFont val="Cambria"/>
        <family val="1"/>
      </rPr>
      <t>EPORT (CAR)</t>
    </r>
  </si>
  <si>
    <t>Reason for Variations(&gt; 25% planned hours)</t>
  </si>
  <si>
    <t>Significance of Lack of Coverage  (low-medium-high)</t>
  </si>
  <si>
    <t>Dr. Ahmed AbdulKarem AlHuseen,Head,BSH</t>
  </si>
  <si>
    <t>Sec5</t>
  </si>
  <si>
    <t>Sec6</t>
  </si>
  <si>
    <t>Sec7</t>
  </si>
  <si>
    <t>Sec8</t>
  </si>
  <si>
    <t>Sec9</t>
  </si>
  <si>
    <t>Sec10</t>
  </si>
  <si>
    <t>Sec11</t>
  </si>
  <si>
    <t>Sec12</t>
  </si>
  <si>
    <t>3312909003</t>
  </si>
  <si>
    <t>Class Test 3</t>
  </si>
  <si>
    <t>Laboratory 3</t>
  </si>
  <si>
    <t>Lx</t>
  </si>
  <si>
    <t>Fall 2023</t>
  </si>
  <si>
    <t>Dr. Mohamed Aleisa,Head,CS</t>
  </si>
  <si>
    <t>Dr. Sultan Alasmari,Head,IS</t>
  </si>
  <si>
    <t>Dr. Fahad Alodhyani,Head,IT</t>
  </si>
  <si>
    <t>*L3 (Old Plan)</t>
  </si>
  <si>
    <t>L3</t>
  </si>
  <si>
    <t>Computer Science Program</t>
  </si>
  <si>
    <t>Information Technology Program</t>
  </si>
  <si>
    <t>Information Systems Program</t>
  </si>
  <si>
    <t>Version 16.5</t>
  </si>
  <si>
    <t>Use systemic approaches to select, develop, apply, integrate, and administer secure computing technologies to accomplish user goals. [IT]</t>
  </si>
  <si>
    <t>Statistics of Course Results-Spring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</si>
</sst>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8" x14ac:knownFonts="1">
    <font>
      <sz val="11"/>
      <color theme="1"/>
      <name val="Calibri"/>
      <family val="2"/>
      <scheme val="minor"/>
    </font>
    <font>
      <b/>
      <sz val="12"/>
      <color indexed="8"/>
      <name val="Cambria"/>
      <family val="1"/>
    </font>
    <font>
      <sz val="12"/>
      <color indexed="8"/>
      <name val="Cambria"/>
      <family val="1"/>
    </font>
    <font>
      <b/>
      <sz val="16"/>
      <color indexed="60"/>
      <name val="Cambria"/>
      <family val="1"/>
    </font>
    <font>
      <b/>
      <sz val="9"/>
      <color indexed="17"/>
      <name val="Cambria"/>
      <family val="1"/>
    </font>
    <font>
      <sz val="11"/>
      <color indexed="8"/>
      <name val="Cambria"/>
      <family val="1"/>
    </font>
    <font>
      <b/>
      <sz val="11"/>
      <color indexed="8"/>
      <name val="Cambria"/>
      <family val="1"/>
    </font>
    <font>
      <sz val="10"/>
      <name val="Arial"/>
      <family val="2"/>
    </font>
    <font>
      <sz val="10"/>
      <name val="Arial"/>
      <family val="2"/>
    </font>
    <font>
      <sz val="10"/>
      <name val="Cambria"/>
      <family val="1"/>
    </font>
    <font>
      <b/>
      <sz val="15"/>
      <name val="Cambria"/>
      <family val="1"/>
    </font>
    <font>
      <b/>
      <sz val="10"/>
      <name val="Cambria"/>
      <family val="1"/>
    </font>
    <font>
      <b/>
      <sz val="13"/>
      <name val="Cambria"/>
      <family val="1"/>
    </font>
    <font>
      <sz val="8"/>
      <name val="Calibri"/>
      <family val="2"/>
    </font>
    <font>
      <sz val="8"/>
      <name val="Calibri"/>
      <family val="2"/>
    </font>
    <font>
      <sz val="10"/>
      <color indexed="8"/>
      <name val="Cambria"/>
      <family val="1"/>
    </font>
    <font>
      <sz val="9"/>
      <color indexed="8"/>
      <name val="Cambria"/>
      <family val="1"/>
    </font>
    <font>
      <b/>
      <sz val="14"/>
      <color indexed="60"/>
      <name val="Cambria"/>
      <family val="1"/>
    </font>
    <font>
      <b/>
      <sz val="11"/>
      <name val="Cambria"/>
      <family val="1"/>
    </font>
    <font>
      <b/>
      <sz val="8"/>
      <color indexed="17"/>
      <name val="Cambria"/>
      <family val="1"/>
    </font>
    <font>
      <b/>
      <sz val="20"/>
      <color indexed="8"/>
      <name val="Verdana"/>
      <family val="2"/>
    </font>
    <font>
      <b/>
      <sz val="20"/>
      <color indexed="8"/>
      <name val="Cambria"/>
      <family val="1"/>
    </font>
    <font>
      <sz val="8"/>
      <name val="Calibri"/>
      <family val="2"/>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954F72"/>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color theme="1"/>
      <name val="Cambria"/>
      <family val="1"/>
    </font>
    <font>
      <b/>
      <sz val="16"/>
      <color rgb="FFC00000"/>
      <name val="Cambria"/>
      <family val="1"/>
    </font>
    <font>
      <sz val="12"/>
      <color theme="1"/>
      <name val="Cambria"/>
      <family val="1"/>
    </font>
    <font>
      <b/>
      <sz val="12"/>
      <color theme="1"/>
      <name val="Cambria"/>
      <family val="1"/>
    </font>
    <font>
      <b/>
      <sz val="11"/>
      <color theme="1"/>
      <name val="Cambria"/>
      <family val="1"/>
    </font>
    <font>
      <b/>
      <sz val="11"/>
      <color rgb="FF000000"/>
      <name val="Cambria"/>
      <family val="1"/>
    </font>
    <font>
      <b/>
      <sz val="9"/>
      <color rgb="FF000000"/>
      <name val="Cambria"/>
      <family val="1"/>
    </font>
    <font>
      <sz val="12"/>
      <color theme="1"/>
      <name val="Calibri"/>
      <family val="2"/>
      <scheme val="minor"/>
    </font>
    <font>
      <sz val="16"/>
      <color rgb="FF000000"/>
      <name val="Cambria"/>
      <family val="1"/>
    </font>
    <font>
      <sz val="14"/>
      <color theme="1"/>
      <name val="Cambria"/>
      <family val="1"/>
    </font>
    <font>
      <b/>
      <sz val="12"/>
      <color rgb="FF000000"/>
      <name val="Cambria"/>
      <family val="1"/>
    </font>
    <font>
      <b/>
      <sz val="8"/>
      <color theme="1"/>
      <name val="Cambria"/>
      <family val="1"/>
    </font>
    <font>
      <b/>
      <sz val="10"/>
      <color theme="1"/>
      <name val="Cambria"/>
      <family val="1"/>
    </font>
    <font>
      <b/>
      <sz val="14"/>
      <color theme="1"/>
      <name val="Cambria"/>
      <family val="1"/>
    </font>
    <font>
      <sz val="10"/>
      <color theme="1"/>
      <name val="Cambria"/>
      <family val="1"/>
    </font>
    <font>
      <b/>
      <sz val="10"/>
      <color rgb="FFFF0000"/>
      <name val="Cambria"/>
      <family val="1"/>
    </font>
    <font>
      <sz val="10"/>
      <color rgb="FFFF0000"/>
      <name val="Cambria"/>
      <family val="1"/>
    </font>
    <font>
      <sz val="10"/>
      <color theme="0"/>
      <name val="Cambria"/>
      <family val="1"/>
    </font>
    <font>
      <b/>
      <sz val="18"/>
      <color theme="1"/>
      <name val="Cambria"/>
      <family val="1"/>
    </font>
    <font>
      <b/>
      <sz val="13"/>
      <color theme="1"/>
      <name val="Cambria"/>
      <family val="1"/>
    </font>
    <font>
      <b/>
      <sz val="14"/>
      <color theme="1"/>
      <name val="Calibri"/>
      <family val="2"/>
      <scheme val="minor"/>
    </font>
    <font>
      <sz val="11"/>
      <color theme="2" tint="-0.249977111117893"/>
      <name val="Calibri"/>
      <family val="2"/>
      <scheme val="minor"/>
    </font>
    <font>
      <sz val="11"/>
      <color theme="0" tint="-0.34998626667073579"/>
      <name val="Calibri"/>
      <family val="2"/>
      <scheme val="minor"/>
    </font>
    <font>
      <b/>
      <sz val="9"/>
      <color theme="1"/>
      <name val="Cambria"/>
      <family val="1"/>
    </font>
    <font>
      <sz val="9"/>
      <color theme="1"/>
      <name val="Cambria"/>
      <family val="1"/>
    </font>
    <font>
      <sz val="9"/>
      <color theme="1"/>
      <name val="Calibri"/>
      <family val="2"/>
      <scheme val="minor"/>
    </font>
    <font>
      <b/>
      <sz val="9"/>
      <color theme="1"/>
      <name val="Calibri"/>
      <family val="2"/>
      <scheme val="minor"/>
    </font>
    <font>
      <sz val="10"/>
      <color theme="1"/>
      <name val="Calibri"/>
      <family val="2"/>
      <scheme val="minor"/>
    </font>
    <font>
      <sz val="8"/>
      <color theme="1"/>
      <name val="Calibri"/>
      <family val="2"/>
      <scheme val="minor"/>
    </font>
    <font>
      <b/>
      <sz val="8"/>
      <color rgb="FF000000"/>
      <name val="Cambria"/>
      <family val="1"/>
    </font>
    <font>
      <sz val="8"/>
      <color theme="1"/>
      <name val="Cambria"/>
      <family val="1"/>
    </font>
    <font>
      <b/>
      <sz val="8"/>
      <color theme="1"/>
      <name val="Calibri"/>
      <family val="2"/>
      <scheme val="minor"/>
    </font>
    <font>
      <b/>
      <sz val="10"/>
      <color theme="1"/>
      <name val="Calibri"/>
      <family val="2"/>
      <scheme val="minor"/>
    </font>
    <font>
      <b/>
      <sz val="14"/>
      <color rgb="FFC00000"/>
      <name val="Cambria"/>
      <family val="1"/>
    </font>
    <font>
      <b/>
      <sz val="11"/>
      <color rgb="FFFF0000"/>
      <name val="Cambria"/>
      <family val="1"/>
    </font>
    <font>
      <b/>
      <sz val="20"/>
      <color theme="1"/>
      <name val="Cambria"/>
      <family val="2"/>
    </font>
    <font>
      <b/>
      <sz val="12"/>
      <color theme="1"/>
      <name val="Calibri"/>
      <family val="2"/>
      <scheme val="minor"/>
    </font>
    <font>
      <b/>
      <sz val="10"/>
      <color rgb="FF00B050"/>
      <name val="Cambria"/>
      <family val="1"/>
    </font>
    <font>
      <b/>
      <sz val="10"/>
      <color rgb="FFFFC000"/>
      <name val="Cambria"/>
      <family val="1"/>
    </font>
    <font>
      <sz val="10"/>
      <color theme="1"/>
      <name val="Times New Roman"/>
      <family val="1"/>
    </font>
    <font>
      <sz val="7"/>
      <color theme="1"/>
      <name val="Cambria"/>
      <family val="1"/>
    </font>
    <font>
      <b/>
      <sz val="10"/>
      <color theme="8"/>
      <name val="Cambria"/>
      <family val="1"/>
    </font>
    <font>
      <b/>
      <sz val="16"/>
      <color theme="1"/>
      <name val="Cambria"/>
      <family val="1"/>
    </font>
    <font>
      <sz val="9"/>
      <color theme="1"/>
      <name val="Calibri"/>
      <family val="2"/>
    </font>
    <font>
      <sz val="8"/>
      <color rgb="FF000000"/>
      <name val="Segoe UI"/>
      <family val="2"/>
    </font>
  </fonts>
  <fills count="51">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gray125">
        <bgColor rgb="FFDFDFDF"/>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gray125">
        <bgColor theme="7" tint="0.79998168889431442"/>
      </patternFill>
    </fill>
    <fill>
      <patternFill patternType="solid">
        <fgColor theme="8"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D7EA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ck">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6" fillId="27" borderId="0" applyNumberFormat="0" applyBorder="0" applyAlignment="0" applyProtection="0"/>
    <xf numFmtId="0" fontId="27" fillId="28" borderId="40" applyNumberFormat="0" applyAlignment="0" applyProtection="0"/>
    <xf numFmtId="0" fontId="28" fillId="29" borderId="41"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30" borderId="0" applyNumberFormat="0" applyBorder="0" applyAlignment="0" applyProtection="0"/>
    <xf numFmtId="0" fontId="32" fillId="0" borderId="42" applyNumberFormat="0" applyFill="0" applyAlignment="0" applyProtection="0"/>
    <xf numFmtId="0" fontId="33" fillId="0" borderId="43" applyNumberFormat="0" applyFill="0" applyAlignment="0" applyProtection="0"/>
    <xf numFmtId="0" fontId="34" fillId="0" borderId="44"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1" borderId="40" applyNumberFormat="0" applyAlignment="0" applyProtection="0"/>
    <xf numFmtId="0" fontId="37" fillId="0" borderId="45" applyNumberFormat="0" applyFill="0" applyAlignment="0" applyProtection="0"/>
    <xf numFmtId="0" fontId="38" fillId="32" borderId="0" applyNumberFormat="0" applyBorder="0" applyAlignment="0" applyProtection="0"/>
    <xf numFmtId="0" fontId="7" fillId="0" borderId="0"/>
    <xf numFmtId="0" fontId="8" fillId="0" borderId="0" applyNumberFormat="0" applyFont="0" applyFill="0" applyBorder="0" applyAlignment="0" applyProtection="0"/>
    <xf numFmtId="0" fontId="24" fillId="33" borderId="46" applyNumberFormat="0" applyFont="0" applyAlignment="0" applyProtection="0"/>
    <xf numFmtId="0" fontId="39" fillId="28" borderId="47" applyNumberFormat="0" applyAlignment="0" applyProtection="0"/>
    <xf numFmtId="9" fontId="24" fillId="0" borderId="0" applyFont="0" applyFill="0" applyBorder="0" applyAlignment="0" applyProtection="0"/>
    <xf numFmtId="0" fontId="40" fillId="0" borderId="0" applyNumberFormat="0" applyFill="0" applyBorder="0" applyAlignment="0" applyProtection="0"/>
    <xf numFmtId="0" fontId="41" fillId="0" borderId="48" applyNumberFormat="0" applyFill="0" applyAlignment="0" applyProtection="0"/>
    <xf numFmtId="0" fontId="42" fillId="0" borderId="0" applyNumberFormat="0" applyFill="0" applyBorder="0" applyAlignment="0" applyProtection="0"/>
  </cellStyleXfs>
  <cellXfs count="460">
    <xf numFmtId="0" fontId="0" fillId="0" borderId="0" xfId="0"/>
    <xf numFmtId="0" fontId="43" fillId="0" borderId="0" xfId="0" applyFont="1"/>
    <xf numFmtId="0" fontId="43" fillId="0" borderId="0" xfId="0" applyFont="1" applyAlignment="1">
      <alignment wrapText="1"/>
    </xf>
    <xf numFmtId="0" fontId="43" fillId="0" borderId="0" xfId="0" applyFont="1" applyAlignment="1">
      <alignment horizontal="left"/>
    </xf>
    <xf numFmtId="0" fontId="44" fillId="0" borderId="0" xfId="0" applyFont="1"/>
    <xf numFmtId="0" fontId="43" fillId="0" borderId="0" xfId="0" applyFont="1" applyAlignment="1">
      <alignment horizontal="left" wrapText="1"/>
    </xf>
    <xf numFmtId="0" fontId="43" fillId="0" borderId="0" xfId="0" applyFont="1" applyAlignment="1">
      <alignment horizontal="center" wrapText="1"/>
    </xf>
    <xf numFmtId="0" fontId="44" fillId="0" borderId="0" xfId="0" applyFont="1" applyAlignment="1">
      <alignment horizontal="left"/>
    </xf>
    <xf numFmtId="0" fontId="45" fillId="0" borderId="0" xfId="0" applyFont="1" applyAlignment="1">
      <alignment horizontal="left"/>
    </xf>
    <xf numFmtId="0" fontId="2" fillId="0" borderId="0" xfId="0" applyFont="1"/>
    <xf numFmtId="0" fontId="0" fillId="34" borderId="0" xfId="0" applyFill="1"/>
    <xf numFmtId="0" fontId="0" fillId="0" borderId="0" xfId="0" applyAlignment="1">
      <alignment horizontal="center" vertical="center" wrapText="1"/>
    </xf>
    <xf numFmtId="0" fontId="46" fillId="0" borderId="0" xfId="0" applyFont="1" applyAlignment="1">
      <alignment wrapText="1"/>
    </xf>
    <xf numFmtId="0" fontId="46" fillId="34" borderId="0" xfId="0" applyFont="1" applyFill="1" applyAlignment="1">
      <alignment vertical="top" wrapText="1"/>
    </xf>
    <xf numFmtId="0" fontId="46" fillId="34" borderId="0" xfId="0" applyFont="1" applyFill="1" applyAlignment="1">
      <alignment horizontal="center" wrapText="1"/>
    </xf>
    <xf numFmtId="0" fontId="47" fillId="0" borderId="0" xfId="0" applyFont="1" applyAlignment="1">
      <alignment horizontal="center" vertical="top" wrapText="1"/>
    </xf>
    <xf numFmtId="0" fontId="45" fillId="0" borderId="0" xfId="0" applyFont="1"/>
    <xf numFmtId="0" fontId="46" fillId="34" borderId="0" xfId="0" applyFont="1" applyFill="1" applyAlignment="1">
      <alignment vertical="center" wrapText="1"/>
    </xf>
    <xf numFmtId="0" fontId="46" fillId="35" borderId="1" xfId="0" applyFont="1" applyFill="1" applyBorder="1" applyAlignment="1">
      <alignment horizontal="center" vertical="center" wrapText="1"/>
    </xf>
    <xf numFmtId="0" fontId="46" fillId="34" borderId="0" xfId="0" applyFont="1" applyFill="1" applyAlignment="1">
      <alignment horizontal="center" vertical="center" wrapText="1"/>
    </xf>
    <xf numFmtId="1" fontId="0" fillId="0" borderId="0" xfId="0" applyNumberFormat="1" applyAlignment="1">
      <alignment horizontal="center" vertical="center" wrapText="1"/>
    </xf>
    <xf numFmtId="0" fontId="45" fillId="0" borderId="1" xfId="0" applyFont="1" applyBorder="1" applyAlignment="1">
      <alignment horizontal="center" vertical="center" wrapText="1"/>
    </xf>
    <xf numFmtId="9" fontId="43" fillId="0" borderId="1" xfId="0" applyNumberFormat="1" applyFont="1" applyBorder="1" applyAlignment="1">
      <alignment horizontal="center" vertical="center" wrapText="1"/>
    </xf>
    <xf numFmtId="9" fontId="43" fillId="34" borderId="0" xfId="0" applyNumberFormat="1" applyFont="1" applyFill="1" applyAlignment="1">
      <alignment horizontal="center" vertical="center" wrapText="1"/>
    </xf>
    <xf numFmtId="10" fontId="0" fillId="0" borderId="0" xfId="0" applyNumberFormat="1" applyAlignment="1">
      <alignment horizontal="center" vertical="center" wrapText="1"/>
    </xf>
    <xf numFmtId="9" fontId="45" fillId="0" borderId="1" xfId="0" applyNumberFormat="1" applyFont="1" applyBorder="1" applyAlignment="1">
      <alignment horizontal="center" vertical="center" wrapText="1"/>
    </xf>
    <xf numFmtId="9" fontId="45" fillId="34" borderId="0" xfId="0" applyNumberFormat="1" applyFont="1" applyFill="1" applyAlignment="1">
      <alignment horizontal="center" vertical="center" wrapText="1"/>
    </xf>
    <xf numFmtId="9" fontId="0" fillId="34" borderId="0" xfId="0" applyNumberFormat="1" applyFill="1" applyAlignment="1">
      <alignment horizontal="center" vertical="center" wrapText="1"/>
    </xf>
    <xf numFmtId="0" fontId="46" fillId="36" borderId="1" xfId="0" applyFont="1" applyFill="1" applyBorder="1" applyAlignment="1">
      <alignment horizontal="center" vertical="center" wrapText="1"/>
    </xf>
    <xf numFmtId="9" fontId="47" fillId="36" borderId="1" xfId="0" applyNumberFormat="1" applyFont="1" applyFill="1" applyBorder="1" applyAlignment="1">
      <alignment horizontal="center" vertical="center" wrapText="1"/>
    </xf>
    <xf numFmtId="9" fontId="47" fillId="34" borderId="0" xfId="0" applyNumberFormat="1" applyFont="1" applyFill="1" applyAlignment="1">
      <alignment horizontal="center" vertical="center" wrapText="1"/>
    </xf>
    <xf numFmtId="0" fontId="0" fillId="0" borderId="1" xfId="0" applyBorder="1" applyAlignment="1">
      <alignment horizontal="center" vertical="center" wrapText="1"/>
    </xf>
    <xf numFmtId="0" fontId="0" fillId="34" borderId="0" xfId="0" applyFill="1" applyAlignment="1">
      <alignment horizontal="center" vertical="center" wrapText="1"/>
    </xf>
    <xf numFmtId="9" fontId="43" fillId="0" borderId="0" xfId="0" applyNumberFormat="1" applyFont="1" applyAlignment="1">
      <alignment horizontal="center" vertical="center" wrapText="1"/>
    </xf>
    <xf numFmtId="9" fontId="43" fillId="2" borderId="0" xfId="0" applyNumberFormat="1" applyFont="1" applyFill="1" applyAlignment="1">
      <alignment horizontal="center" vertical="center" wrapText="1"/>
    </xf>
    <xf numFmtId="9" fontId="45" fillId="2" borderId="0" xfId="0" applyNumberFormat="1" applyFont="1" applyFill="1" applyAlignment="1">
      <alignment horizontal="center" vertical="center" wrapText="1"/>
    </xf>
    <xf numFmtId="9" fontId="0" fillId="2" borderId="0" xfId="0" applyNumberFormat="1" applyFill="1" applyAlignment="1">
      <alignment horizontal="center" vertical="center" wrapText="1"/>
    </xf>
    <xf numFmtId="9" fontId="47" fillId="0" borderId="1" xfId="0" applyNumberFormat="1" applyFont="1" applyBorder="1" applyAlignment="1">
      <alignment horizontal="center" vertical="center" wrapText="1"/>
    </xf>
    <xf numFmtId="0" fontId="0" fillId="2" borderId="0" xfId="0" applyFill="1" applyAlignment="1">
      <alignment horizontal="center" vertical="center" wrapText="1"/>
    </xf>
    <xf numFmtId="9" fontId="45" fillId="0" borderId="2" xfId="0" applyNumberFormat="1" applyFont="1" applyBorder="1" applyAlignment="1">
      <alignment horizontal="center" vertical="center" wrapText="1"/>
    </xf>
    <xf numFmtId="9" fontId="46" fillId="0" borderId="2" xfId="0" applyNumberFormat="1" applyFont="1" applyBorder="1" applyAlignment="1">
      <alignment horizontal="center" vertical="center" wrapText="1"/>
    </xf>
    <xf numFmtId="9" fontId="48" fillId="0" borderId="2" xfId="0" applyNumberFormat="1" applyFont="1" applyBorder="1" applyAlignment="1">
      <alignment horizontal="center" vertical="center" wrapText="1"/>
    </xf>
    <xf numFmtId="0" fontId="47" fillId="0" borderId="0" xfId="0" applyFont="1" applyAlignment="1">
      <alignment horizontal="center" vertical="center" wrapText="1"/>
    </xf>
    <xf numFmtId="9" fontId="45" fillId="0" borderId="0" xfId="0" applyNumberFormat="1" applyFont="1" applyAlignment="1">
      <alignment horizontal="center" vertical="center" wrapText="1"/>
    </xf>
    <xf numFmtId="9" fontId="46" fillId="0" borderId="0" xfId="0" applyNumberFormat="1" applyFont="1" applyAlignment="1">
      <alignment horizontal="center" vertical="center" wrapText="1"/>
    </xf>
    <xf numFmtId="9" fontId="48" fillId="0" borderId="0" xfId="0" applyNumberFormat="1" applyFont="1" applyAlignment="1">
      <alignment horizontal="center" vertical="center" wrapText="1"/>
    </xf>
    <xf numFmtId="0" fontId="46" fillId="0" borderId="0" xfId="0" applyFont="1" applyAlignment="1">
      <alignment horizontal="left"/>
    </xf>
    <xf numFmtId="0" fontId="46" fillId="0" borderId="0" xfId="0" applyFont="1"/>
    <xf numFmtId="0" fontId="47" fillId="0" borderId="1" xfId="0" applyFont="1" applyBorder="1" applyAlignment="1">
      <alignment horizontal="center"/>
    </xf>
    <xf numFmtId="9" fontId="43" fillId="0" borderId="1" xfId="0" applyNumberFormat="1" applyFont="1" applyBorder="1" applyAlignment="1">
      <alignment horizontal="center"/>
    </xf>
    <xf numFmtId="9" fontId="0" fillId="0" borderId="0" xfId="0" applyNumberFormat="1"/>
    <xf numFmtId="0" fontId="47" fillId="0" borderId="0" xfId="0" applyFont="1" applyAlignment="1">
      <alignment horizontal="center"/>
    </xf>
    <xf numFmtId="0" fontId="46" fillId="0" borderId="0" xfId="0" applyFont="1" applyAlignment="1">
      <alignment horizontal="left" wrapText="1"/>
    </xf>
    <xf numFmtId="9" fontId="43" fillId="0" borderId="0" xfId="0" applyNumberFormat="1" applyFont="1" applyAlignment="1">
      <alignment horizontal="center"/>
    </xf>
    <xf numFmtId="0" fontId="43" fillId="0" borderId="1" xfId="0" applyFont="1" applyBorder="1" applyAlignment="1">
      <alignment horizontal="center"/>
    </xf>
    <xf numFmtId="0" fontId="44" fillId="0" borderId="0" xfId="0" applyFont="1" applyAlignment="1">
      <alignment horizontal="center"/>
    </xf>
    <xf numFmtId="9" fontId="0" fillId="0" borderId="0" xfId="0" applyNumberFormat="1" applyAlignment="1">
      <alignment horizontal="center" vertical="center" wrapText="1"/>
    </xf>
    <xf numFmtId="0" fontId="0" fillId="0" borderId="0" xfId="0" applyAlignment="1">
      <alignment horizontal="center"/>
    </xf>
    <xf numFmtId="1" fontId="0" fillId="0" borderId="0" xfId="0" applyNumberFormat="1"/>
    <xf numFmtId="0" fontId="43" fillId="34" borderId="0" xfId="0" applyFont="1" applyFill="1" applyProtection="1">
      <protection locked="0"/>
    </xf>
    <xf numFmtId="0" fontId="45" fillId="34" borderId="0" xfId="0" applyFont="1" applyFill="1" applyProtection="1">
      <protection locked="0"/>
    </xf>
    <xf numFmtId="0" fontId="0" fillId="34" borderId="0" xfId="0" applyFill="1" applyProtection="1">
      <protection locked="0"/>
    </xf>
    <xf numFmtId="0" fontId="0" fillId="0" borderId="0" xfId="0" applyProtection="1">
      <protection locked="0"/>
    </xf>
    <xf numFmtId="0" fontId="45" fillId="34" borderId="0" xfId="0" applyFont="1" applyFill="1" applyAlignment="1">
      <alignment horizontal="center" wrapText="1"/>
    </xf>
    <xf numFmtId="0" fontId="47" fillId="34" borderId="0" xfId="0" applyFont="1" applyFill="1" applyAlignment="1" applyProtection="1">
      <alignment horizontal="center" vertical="top" wrapText="1"/>
      <protection locked="0"/>
    </xf>
    <xf numFmtId="0" fontId="47" fillId="34" borderId="0" xfId="0" applyFont="1" applyFill="1" applyAlignment="1">
      <alignment horizontal="center" vertical="top" wrapText="1"/>
    </xf>
    <xf numFmtId="0" fontId="45" fillId="37" borderId="1" xfId="0" applyFont="1" applyFill="1" applyBorder="1" applyAlignment="1">
      <alignment horizontal="center" wrapText="1"/>
    </xf>
    <xf numFmtId="0" fontId="47" fillId="37" borderId="2" xfId="0" applyFont="1" applyFill="1" applyBorder="1" applyAlignment="1">
      <alignment horizontal="center" vertical="center" wrapText="1"/>
    </xf>
    <xf numFmtId="0" fontId="49" fillId="37" borderId="2" xfId="0" applyFont="1" applyFill="1" applyBorder="1" applyAlignment="1">
      <alignment horizontal="center" vertical="center" wrapText="1"/>
    </xf>
    <xf numFmtId="0" fontId="47" fillId="37" borderId="1" xfId="0" applyFont="1" applyFill="1" applyBorder="1" applyAlignment="1">
      <alignment horizontal="center"/>
    </xf>
    <xf numFmtId="0" fontId="43" fillId="37" borderId="1" xfId="0" applyFont="1" applyFill="1" applyBorder="1" applyAlignment="1">
      <alignment horizontal="center"/>
    </xf>
    <xf numFmtId="0" fontId="43" fillId="0" borderId="3" xfId="0" applyFont="1" applyBorder="1" applyAlignment="1">
      <alignment horizontal="center" wrapText="1"/>
    </xf>
    <xf numFmtId="0" fontId="50" fillId="0" borderId="0" xfId="0" applyFont="1"/>
    <xf numFmtId="0" fontId="51" fillId="0" borderId="0" xfId="0" applyFont="1" applyAlignment="1">
      <alignment horizontal="right" vertical="center" readingOrder="2"/>
    </xf>
    <xf numFmtId="0" fontId="43" fillId="0" borderId="0" xfId="0" applyFont="1" applyAlignment="1">
      <alignment horizontal="right" vertical="center"/>
    </xf>
    <xf numFmtId="0" fontId="43" fillId="0" borderId="0" xfId="0" applyFont="1" applyAlignment="1">
      <alignment horizontal="center" vertical="center"/>
    </xf>
    <xf numFmtId="0" fontId="43" fillId="0" borderId="0" xfId="0" applyFont="1" applyAlignment="1">
      <alignment vertical="center"/>
    </xf>
    <xf numFmtId="0" fontId="52" fillId="0" borderId="0" xfId="0" applyFont="1" applyAlignment="1">
      <alignment horizontal="right" vertical="center"/>
    </xf>
    <xf numFmtId="0" fontId="43" fillId="0" borderId="4" xfId="0" applyFont="1" applyBorder="1"/>
    <xf numFmtId="0" fontId="43" fillId="0" borderId="4" xfId="0" applyFont="1" applyBorder="1" applyAlignment="1">
      <alignment vertical="center"/>
    </xf>
    <xf numFmtId="0" fontId="43" fillId="0" borderId="4" xfId="0" applyFont="1" applyBorder="1" applyAlignment="1">
      <alignment horizontal="center" vertical="center"/>
    </xf>
    <xf numFmtId="0" fontId="43" fillId="0" borderId="4" xfId="0" applyFont="1" applyBorder="1" applyAlignment="1" applyProtection="1">
      <alignment vertical="center"/>
      <protection locked="0"/>
    </xf>
    <xf numFmtId="0" fontId="43" fillId="0" borderId="0" xfId="0" applyFont="1" applyProtection="1">
      <protection hidden="1"/>
    </xf>
    <xf numFmtId="0" fontId="53" fillId="37" borderId="1" xfId="0" applyFont="1" applyFill="1" applyBorder="1" applyAlignment="1">
      <alignment horizontal="center" vertical="center" wrapText="1"/>
    </xf>
    <xf numFmtId="1" fontId="45" fillId="38" borderId="1" xfId="0" applyNumberFormat="1" applyFont="1" applyFill="1" applyBorder="1" applyAlignment="1" applyProtection="1">
      <alignment horizontal="center" wrapText="1"/>
      <protection locked="0"/>
    </xf>
    <xf numFmtId="0" fontId="54" fillId="37" borderId="1" xfId="0" applyFont="1" applyFill="1" applyBorder="1" applyAlignment="1">
      <alignment horizontal="center" vertical="center" wrapText="1"/>
    </xf>
    <xf numFmtId="0" fontId="52" fillId="0" borderId="0" xfId="0" applyFont="1" applyAlignment="1">
      <alignment vertical="top" wrapText="1"/>
    </xf>
    <xf numFmtId="0" fontId="55" fillId="37" borderId="1" xfId="0" applyFont="1" applyFill="1" applyBorder="1" applyAlignment="1">
      <alignment horizontal="center" vertical="center" wrapText="1"/>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10" fontId="47" fillId="0" borderId="9" xfId="0" applyNumberFormat="1" applyFont="1" applyBorder="1" applyAlignment="1">
      <alignment horizontal="center" vertical="center"/>
    </xf>
    <xf numFmtId="0" fontId="43" fillId="0" borderId="10" xfId="0" applyFont="1" applyBorder="1" applyAlignment="1">
      <alignment horizontal="center" vertical="center"/>
    </xf>
    <xf numFmtId="0" fontId="43" fillId="0" borderId="1" xfId="0" applyFont="1" applyBorder="1" applyAlignment="1">
      <alignment horizontal="center" vertical="center"/>
    </xf>
    <xf numFmtId="0" fontId="47" fillId="0" borderId="0" xfId="0" applyFont="1" applyAlignment="1">
      <alignment horizontal="right" vertical="top"/>
    </xf>
    <xf numFmtId="0" fontId="47" fillId="0" borderId="0" xfId="0" applyFont="1" applyAlignment="1">
      <alignment vertical="top"/>
    </xf>
    <xf numFmtId="0" fontId="43" fillId="38" borderId="3" xfId="0" applyFont="1" applyFill="1" applyBorder="1" applyAlignment="1" applyProtection="1">
      <alignment horizontal="center" vertical="center"/>
      <protection locked="0"/>
    </xf>
    <xf numFmtId="0" fontId="43" fillId="38" borderId="11" xfId="0" applyFont="1" applyFill="1" applyBorder="1" applyAlignment="1" applyProtection="1">
      <alignment horizontal="center" vertical="center"/>
      <protection locked="0"/>
    </xf>
    <xf numFmtId="0" fontId="43" fillId="38" borderId="1" xfId="0" applyFont="1" applyFill="1" applyBorder="1" applyAlignment="1" applyProtection="1">
      <alignment horizontal="center" vertical="center"/>
      <protection locked="0"/>
    </xf>
    <xf numFmtId="0" fontId="43" fillId="38" borderId="12" xfId="0" applyFont="1" applyFill="1" applyBorder="1" applyAlignment="1" applyProtection="1">
      <alignment horizontal="center" vertical="center"/>
      <protection locked="0"/>
    </xf>
    <xf numFmtId="0" fontId="55" fillId="37" borderId="2" xfId="0" applyFont="1" applyFill="1" applyBorder="1" applyAlignment="1">
      <alignment horizontal="center" wrapText="1"/>
    </xf>
    <xf numFmtId="0" fontId="47" fillId="37" borderId="2" xfId="0" applyFont="1" applyFill="1" applyBorder="1" applyAlignment="1">
      <alignment horizontal="center"/>
    </xf>
    <xf numFmtId="0" fontId="56" fillId="0" borderId="0" xfId="0" applyFont="1"/>
    <xf numFmtId="0" fontId="47" fillId="38" borderId="2" xfId="0" applyFont="1" applyFill="1" applyBorder="1" applyAlignment="1">
      <alignment horizontal="center" vertical="center"/>
    </xf>
    <xf numFmtId="0" fontId="47" fillId="38" borderId="2" xfId="0" applyFont="1" applyFill="1" applyBorder="1" applyAlignment="1">
      <alignment vertical="center"/>
    </xf>
    <xf numFmtId="0" fontId="0" fillId="0" borderId="0" xfId="0" applyAlignment="1">
      <alignment horizontal="left"/>
    </xf>
    <xf numFmtId="0" fontId="9" fillId="0" borderId="1" xfId="39" applyFont="1" applyBorder="1" applyAlignment="1">
      <alignment horizontal="center" vertical="center"/>
    </xf>
    <xf numFmtId="0" fontId="9" fillId="0" borderId="0" xfId="39" applyFont="1"/>
    <xf numFmtId="0" fontId="9" fillId="0" borderId="0" xfId="39" applyFont="1" applyAlignment="1">
      <alignment horizontal="center"/>
    </xf>
    <xf numFmtId="0" fontId="9" fillId="34" borderId="0" xfId="39" applyFont="1" applyFill="1" applyAlignment="1">
      <alignment horizontal="center" vertical="center"/>
    </xf>
    <xf numFmtId="0" fontId="9" fillId="0" borderId="1" xfId="39" applyFont="1" applyBorder="1" applyAlignment="1">
      <alignment horizontal="center"/>
    </xf>
    <xf numFmtId="0" fontId="9" fillId="34" borderId="1" xfId="39" applyFont="1" applyFill="1" applyBorder="1" applyAlignment="1">
      <alignment horizontal="center"/>
    </xf>
    <xf numFmtId="0" fontId="9" fillId="34" borderId="1" xfId="39" applyFont="1" applyFill="1" applyBorder="1"/>
    <xf numFmtId="0" fontId="9" fillId="38" borderId="13" xfId="39" applyFont="1" applyFill="1" applyBorder="1" applyAlignment="1" applyProtection="1">
      <alignment horizontal="center"/>
      <protection locked="0"/>
    </xf>
    <xf numFmtId="0" fontId="9" fillId="38" borderId="1" xfId="39" applyFont="1" applyFill="1" applyBorder="1" applyAlignment="1" applyProtection="1">
      <alignment horizontal="center"/>
      <protection locked="0"/>
    </xf>
    <xf numFmtId="49" fontId="9" fillId="38" borderId="1" xfId="39" applyNumberFormat="1" applyFont="1" applyFill="1" applyBorder="1" applyAlignment="1" applyProtection="1">
      <alignment horizontal="center"/>
      <protection locked="0"/>
    </xf>
    <xf numFmtId="49" fontId="9" fillId="38" borderId="1" xfId="39" applyNumberFormat="1" applyFont="1" applyFill="1" applyBorder="1" applyProtection="1">
      <protection locked="0"/>
    </xf>
    <xf numFmtId="1" fontId="9" fillId="38" borderId="1" xfId="39" applyNumberFormat="1" applyFont="1" applyFill="1" applyBorder="1" applyAlignment="1" applyProtection="1">
      <alignment horizontal="center"/>
      <protection locked="0"/>
    </xf>
    <xf numFmtId="49" fontId="9" fillId="38" borderId="1" xfId="39" applyNumberFormat="1" applyFont="1" applyFill="1" applyBorder="1" applyAlignment="1" applyProtection="1">
      <alignment horizontal="center" wrapText="1"/>
      <protection locked="0"/>
    </xf>
    <xf numFmtId="49" fontId="9" fillId="38" borderId="1" xfId="39" applyNumberFormat="1" applyFont="1" applyFill="1" applyBorder="1" applyAlignment="1" applyProtection="1">
      <alignment wrapText="1"/>
      <protection locked="0"/>
    </xf>
    <xf numFmtId="1" fontId="9" fillId="0" borderId="1" xfId="39" applyNumberFormat="1" applyFont="1" applyBorder="1" applyAlignment="1">
      <alignment horizontal="center"/>
    </xf>
    <xf numFmtId="0" fontId="57" fillId="34" borderId="1" xfId="39" applyFont="1" applyFill="1" applyBorder="1" applyAlignment="1">
      <alignment horizontal="center"/>
    </xf>
    <xf numFmtId="0" fontId="57" fillId="34" borderId="1" xfId="39" applyFont="1" applyFill="1" applyBorder="1"/>
    <xf numFmtId="0" fontId="57" fillId="0" borderId="1" xfId="39" applyFont="1" applyBorder="1" applyAlignment="1">
      <alignment horizontal="center"/>
    </xf>
    <xf numFmtId="49" fontId="9" fillId="0" borderId="1" xfId="39" applyNumberFormat="1" applyFont="1" applyBorder="1" applyAlignment="1">
      <alignment horizontal="center"/>
    </xf>
    <xf numFmtId="49" fontId="9" fillId="0" borderId="1" xfId="39" applyNumberFormat="1" applyFont="1" applyBorder="1"/>
    <xf numFmtId="0" fontId="9" fillId="0" borderId="1" xfId="40" applyNumberFormat="1" applyFont="1" applyFill="1" applyBorder="1" applyAlignment="1">
      <alignment horizontal="center"/>
    </xf>
    <xf numFmtId="49" fontId="9" fillId="0" borderId="1" xfId="39" applyNumberFormat="1" applyFont="1" applyBorder="1" applyAlignment="1">
      <alignment horizontal="left"/>
    </xf>
    <xf numFmtId="0" fontId="9" fillId="0" borderId="0" xfId="39" applyFont="1" applyAlignment="1">
      <alignment horizontal="left"/>
    </xf>
    <xf numFmtId="0" fontId="9" fillId="0" borderId="1" xfId="39" applyFont="1" applyBorder="1"/>
    <xf numFmtId="0" fontId="58" fillId="39" borderId="1" xfId="39" applyFont="1" applyFill="1" applyBorder="1" applyAlignment="1">
      <alignment horizontal="center"/>
    </xf>
    <xf numFmtId="1" fontId="9" fillId="34" borderId="1" xfId="39" applyNumberFormat="1" applyFont="1" applyFill="1" applyBorder="1" applyAlignment="1">
      <alignment horizontal="center"/>
    </xf>
    <xf numFmtId="0" fontId="9" fillId="40" borderId="1" xfId="39" applyFont="1" applyFill="1" applyBorder="1" applyAlignment="1">
      <alignment horizontal="center"/>
    </xf>
    <xf numFmtId="0" fontId="58" fillId="40" borderId="1" xfId="39" applyFont="1" applyFill="1" applyBorder="1" applyAlignment="1">
      <alignment horizontal="center"/>
    </xf>
    <xf numFmtId="0" fontId="9" fillId="40" borderId="1" xfId="39" applyFont="1" applyFill="1" applyBorder="1"/>
    <xf numFmtId="0" fontId="59" fillId="0" borderId="0" xfId="39" applyFont="1"/>
    <xf numFmtId="1" fontId="59" fillId="34" borderId="0" xfId="39" applyNumberFormat="1" applyFont="1" applyFill="1" applyAlignment="1">
      <alignment horizontal="center"/>
    </xf>
    <xf numFmtId="0" fontId="59" fillId="34" borderId="0" xfId="39" applyFont="1" applyFill="1" applyAlignment="1">
      <alignment horizontal="center"/>
    </xf>
    <xf numFmtId="0" fontId="58" fillId="34" borderId="0" xfId="39" applyFont="1" applyFill="1" applyAlignment="1">
      <alignment horizontal="center"/>
    </xf>
    <xf numFmtId="0" fontId="60" fillId="34" borderId="0" xfId="39" applyFont="1" applyFill="1"/>
    <xf numFmtId="0" fontId="10" fillId="34" borderId="0" xfId="39" applyFont="1" applyFill="1"/>
    <xf numFmtId="0" fontId="9" fillId="34" borderId="0" xfId="39" applyFont="1" applyFill="1"/>
    <xf numFmtId="9" fontId="47" fillId="34" borderId="2" xfId="0" applyNumberFormat="1" applyFont="1" applyFill="1" applyBorder="1" applyAlignment="1">
      <alignment horizontal="center"/>
    </xf>
    <xf numFmtId="0" fontId="9" fillId="0" borderId="0" xfId="39" applyFont="1" applyAlignment="1">
      <alignment horizontal="center" vertical="center" wrapText="1"/>
    </xf>
    <xf numFmtId="0" fontId="60" fillId="0" borderId="0" xfId="39" applyFont="1"/>
    <xf numFmtId="1" fontId="9" fillId="0" borderId="0" xfId="39" applyNumberFormat="1" applyFont="1" applyAlignment="1">
      <alignment horizontal="center"/>
    </xf>
    <xf numFmtId="0" fontId="9" fillId="0" borderId="14" xfId="39" applyFont="1" applyBorder="1"/>
    <xf numFmtId="0" fontId="9" fillId="34" borderId="0" xfId="39" applyFont="1" applyFill="1" applyAlignment="1">
      <alignment horizontal="center"/>
    </xf>
    <xf numFmtId="0" fontId="61" fillId="0" borderId="0" xfId="0" applyFont="1"/>
    <xf numFmtId="0" fontId="61" fillId="0" borderId="0" xfId="0" applyFont="1" applyAlignment="1">
      <alignment horizontal="center"/>
    </xf>
    <xf numFmtId="0" fontId="61" fillId="0" borderId="0" xfId="0" applyFont="1" applyAlignment="1">
      <alignment vertical="center"/>
    </xf>
    <xf numFmtId="0" fontId="57" fillId="0" borderId="0" xfId="39" applyFont="1"/>
    <xf numFmtId="0" fontId="62" fillId="0" borderId="0" xfId="0" applyFont="1"/>
    <xf numFmtId="0" fontId="46" fillId="34" borderId="0" xfId="0" applyFont="1" applyFill="1" applyAlignment="1">
      <alignment horizontal="left"/>
    </xf>
    <xf numFmtId="0" fontId="43" fillId="38" borderId="0" xfId="0" applyFont="1" applyFill="1" applyAlignment="1" applyProtection="1">
      <alignment horizontal="center" vertical="top"/>
      <protection locked="0"/>
    </xf>
    <xf numFmtId="0" fontId="60" fillId="34" borderId="0" xfId="39" applyFont="1" applyFill="1" applyProtection="1">
      <protection hidden="1"/>
    </xf>
    <xf numFmtId="0" fontId="47" fillId="41" borderId="2" xfId="0" applyFont="1" applyFill="1" applyBorder="1" applyAlignment="1" applyProtection="1">
      <alignment horizontal="center" vertical="center" wrapText="1"/>
      <protection locked="0"/>
    </xf>
    <xf numFmtId="0" fontId="47" fillId="41" borderId="15" xfId="0" applyFont="1" applyFill="1" applyBorder="1" applyAlignment="1" applyProtection="1">
      <alignment horizontal="center" vertical="center" wrapText="1"/>
      <protection locked="0"/>
    </xf>
    <xf numFmtId="0" fontId="47" fillId="41" borderId="15" xfId="0" applyFont="1" applyFill="1" applyBorder="1" applyAlignment="1">
      <alignment horizontal="center" vertical="center" wrapText="1"/>
    </xf>
    <xf numFmtId="0" fontId="47" fillId="41" borderId="6" xfId="0" applyFont="1" applyFill="1" applyBorder="1" applyAlignment="1">
      <alignment horizontal="center" vertical="center" wrapText="1"/>
    </xf>
    <xf numFmtId="9" fontId="45" fillId="0" borderId="16" xfId="0" applyNumberFormat="1" applyFont="1" applyBorder="1" applyAlignment="1">
      <alignment horizontal="center" vertical="center" wrapText="1"/>
    </xf>
    <xf numFmtId="9" fontId="46" fillId="0" borderId="16" xfId="0" applyNumberFormat="1" applyFont="1" applyBorder="1" applyAlignment="1">
      <alignment horizontal="center" vertical="center" wrapText="1"/>
    </xf>
    <xf numFmtId="9" fontId="48" fillId="0" borderId="16" xfId="0" applyNumberFormat="1" applyFont="1" applyBorder="1" applyAlignment="1">
      <alignment horizontal="center" vertical="center" wrapText="1"/>
    </xf>
    <xf numFmtId="0" fontId="41" fillId="0" borderId="0" xfId="0" applyFont="1"/>
    <xf numFmtId="9" fontId="41" fillId="0" borderId="0" xfId="0" applyNumberFormat="1" applyFont="1"/>
    <xf numFmtId="1" fontId="9" fillId="34" borderId="0" xfId="39" applyNumberFormat="1" applyFont="1" applyFill="1" applyAlignment="1">
      <alignment horizontal="center"/>
    </xf>
    <xf numFmtId="0" fontId="58" fillId="0" borderId="0" xfId="39" applyFont="1" applyAlignment="1">
      <alignment horizontal="center"/>
    </xf>
    <xf numFmtId="0" fontId="9" fillId="34" borderId="17" xfId="39" applyFont="1" applyFill="1" applyBorder="1" applyAlignment="1">
      <alignment horizontal="center"/>
    </xf>
    <xf numFmtId="0" fontId="63" fillId="39" borderId="0" xfId="0" applyFont="1" applyFill="1"/>
    <xf numFmtId="0" fontId="0" fillId="39" borderId="0" xfId="0" applyFill="1"/>
    <xf numFmtId="0" fontId="43" fillId="34" borderId="1" xfId="0" applyFont="1" applyFill="1" applyBorder="1" applyAlignment="1">
      <alignment horizontal="center" vertical="center"/>
    </xf>
    <xf numFmtId="0" fontId="64" fillId="0" borderId="0" xfId="0" applyFont="1"/>
    <xf numFmtId="0" fontId="65" fillId="0" borderId="0" xfId="0" applyFont="1"/>
    <xf numFmtId="10" fontId="47" fillId="0" borderId="18" xfId="0" applyNumberFormat="1" applyFont="1" applyBorder="1" applyAlignment="1">
      <alignment horizontal="center" vertical="center"/>
    </xf>
    <xf numFmtId="0" fontId="43" fillId="0" borderId="12" xfId="0" applyFont="1" applyBorder="1" applyAlignment="1">
      <alignment horizontal="center" vertical="center"/>
    </xf>
    <xf numFmtId="0" fontId="0" fillId="38" borderId="0" xfId="0" applyFill="1" applyAlignment="1" applyProtection="1">
      <alignment horizontal="left" wrapText="1"/>
      <protection locked="0"/>
    </xf>
    <xf numFmtId="0" fontId="54" fillId="37" borderId="1" xfId="0" applyFont="1" applyFill="1" applyBorder="1" applyAlignment="1">
      <alignment horizontal="center" wrapText="1"/>
    </xf>
    <xf numFmtId="0" fontId="66" fillId="0" borderId="0" xfId="0" applyFont="1" applyAlignment="1">
      <alignment horizontal="left" vertical="center"/>
    </xf>
    <xf numFmtId="9" fontId="67" fillId="0" borderId="0" xfId="0" applyNumberFormat="1" applyFont="1" applyAlignment="1">
      <alignment horizontal="center" vertical="center" wrapText="1"/>
    </xf>
    <xf numFmtId="9" fontId="66" fillId="0" borderId="0" xfId="0" applyNumberFormat="1" applyFont="1" applyAlignment="1">
      <alignment horizontal="center" vertical="center" wrapText="1"/>
    </xf>
    <xf numFmtId="9" fontId="49" fillId="0" borderId="0" xfId="0" applyNumberFormat="1" applyFont="1" applyAlignment="1">
      <alignment horizontal="center" vertical="center" wrapText="1"/>
    </xf>
    <xf numFmtId="0" fontId="68" fillId="0" borderId="1" xfId="0" applyFont="1" applyBorder="1"/>
    <xf numFmtId="0" fontId="69" fillId="36" borderId="1" xfId="0" applyFont="1" applyFill="1" applyBorder="1"/>
    <xf numFmtId="0" fontId="69" fillId="42" borderId="1" xfId="0" applyFont="1" applyFill="1" applyBorder="1"/>
    <xf numFmtId="0" fontId="68" fillId="0" borderId="0" xfId="0" applyFont="1"/>
    <xf numFmtId="0" fontId="69" fillId="43" borderId="1" xfId="0" applyFont="1" applyFill="1" applyBorder="1"/>
    <xf numFmtId="0" fontId="57" fillId="0" borderId="0" xfId="0" applyFont="1" applyAlignment="1">
      <alignment horizontal="left" vertical="top" wrapText="1"/>
    </xf>
    <xf numFmtId="0" fontId="57" fillId="0" borderId="0" xfId="0" applyFont="1" applyAlignment="1">
      <alignment wrapText="1"/>
    </xf>
    <xf numFmtId="0" fontId="57" fillId="0" borderId="0" xfId="0" applyFont="1" applyAlignment="1">
      <alignment vertical="top"/>
    </xf>
    <xf numFmtId="0" fontId="57" fillId="0" borderId="0" xfId="0" applyFont="1"/>
    <xf numFmtId="0" fontId="57" fillId="0" borderId="0" xfId="0" applyFont="1" applyAlignment="1">
      <alignment vertical="top" wrapText="1"/>
    </xf>
    <xf numFmtId="0" fontId="57" fillId="0" borderId="0" xfId="0" applyFont="1" applyAlignment="1">
      <alignment horizontal="left"/>
    </xf>
    <xf numFmtId="0" fontId="57" fillId="0" borderId="0" xfId="0" applyFont="1" applyAlignment="1">
      <alignment horizontal="left" wrapText="1"/>
    </xf>
    <xf numFmtId="0" fontId="6" fillId="0" borderId="0" xfId="0" applyFont="1"/>
    <xf numFmtId="0" fontId="70" fillId="0" borderId="0" xfId="0" applyFont="1"/>
    <xf numFmtId="0" fontId="67" fillId="34" borderId="1" xfId="0" applyFont="1" applyFill="1" applyBorder="1" applyAlignment="1" applyProtection="1">
      <alignment horizontal="center" wrapText="1"/>
      <protection locked="0"/>
    </xf>
    <xf numFmtId="0" fontId="54" fillId="44" borderId="1" xfId="0" applyFont="1" applyFill="1" applyBorder="1" applyAlignment="1">
      <alignment horizontal="center" wrapText="1"/>
    </xf>
    <xf numFmtId="0" fontId="54" fillId="38" borderId="1" xfId="0" applyFont="1" applyFill="1" applyBorder="1" applyAlignment="1" applyProtection="1">
      <alignment horizontal="center" vertical="top" wrapText="1"/>
      <protection locked="0"/>
    </xf>
    <xf numFmtId="0" fontId="71" fillId="37" borderId="1" xfId="0" applyFont="1" applyFill="1" applyBorder="1" applyAlignment="1">
      <alignment wrapText="1"/>
    </xf>
    <xf numFmtId="0" fontId="72" fillId="37" borderId="1" xfId="0" applyFont="1" applyFill="1" applyBorder="1" applyAlignment="1">
      <alignment horizontal="center" wrapText="1"/>
    </xf>
    <xf numFmtId="0" fontId="72" fillId="37" borderId="19" xfId="0" applyFont="1" applyFill="1" applyBorder="1" applyAlignment="1">
      <alignment horizontal="center" wrapText="1"/>
    </xf>
    <xf numFmtId="0" fontId="54" fillId="37" borderId="1" xfId="0" applyFont="1" applyFill="1" applyBorder="1" applyAlignment="1">
      <alignment wrapText="1"/>
    </xf>
    <xf numFmtId="9" fontId="73" fillId="34" borderId="1" xfId="0" applyNumberFormat="1" applyFont="1" applyFill="1" applyBorder="1" applyAlignment="1">
      <alignment horizontal="center" wrapText="1"/>
    </xf>
    <xf numFmtId="9" fontId="73" fillId="0" borderId="1" xfId="0" applyNumberFormat="1" applyFont="1" applyBorder="1" applyAlignment="1">
      <alignment horizontal="center" wrapText="1"/>
    </xf>
    <xf numFmtId="9" fontId="72" fillId="0" borderId="1" xfId="0" applyNumberFormat="1" applyFont="1" applyBorder="1" applyAlignment="1">
      <alignment horizontal="center"/>
    </xf>
    <xf numFmtId="0" fontId="71" fillId="0" borderId="1" xfId="0" applyFont="1" applyBorder="1"/>
    <xf numFmtId="0" fontId="74" fillId="36" borderId="1" xfId="0" applyFont="1" applyFill="1" applyBorder="1"/>
    <xf numFmtId="0" fontId="74" fillId="42" borderId="1" xfId="0" applyFont="1" applyFill="1" applyBorder="1"/>
    <xf numFmtId="9" fontId="73" fillId="0" borderId="1" xfId="0" applyNumberFormat="1" applyFont="1" applyBorder="1" applyAlignment="1">
      <alignment horizontal="center" vertical="center" wrapText="1"/>
    </xf>
    <xf numFmtId="9" fontId="54" fillId="36" borderId="1" xfId="0" applyNumberFormat="1" applyFont="1" applyFill="1" applyBorder="1" applyAlignment="1">
      <alignment horizontal="center" vertical="center" wrapText="1"/>
    </xf>
    <xf numFmtId="0" fontId="55" fillId="37" borderId="20" xfId="0" applyFont="1" applyFill="1" applyBorder="1" applyAlignment="1">
      <alignment horizontal="center" wrapText="1"/>
    </xf>
    <xf numFmtId="0" fontId="47" fillId="37" borderId="21" xfId="0" applyFont="1" applyFill="1" applyBorder="1" applyAlignment="1">
      <alignment horizontal="center"/>
    </xf>
    <xf numFmtId="0" fontId="75" fillId="41" borderId="1" xfId="0" applyFont="1" applyFill="1" applyBorder="1"/>
    <xf numFmtId="0" fontId="75" fillId="36" borderId="1" xfId="0" applyFont="1" applyFill="1" applyBorder="1" applyAlignment="1">
      <alignment wrapText="1"/>
    </xf>
    <xf numFmtId="9" fontId="70" fillId="0" borderId="1" xfId="0" applyNumberFormat="1" applyFont="1" applyBorder="1"/>
    <xf numFmtId="0" fontId="75" fillId="36" borderId="1" xfId="0" applyFont="1" applyFill="1" applyBorder="1"/>
    <xf numFmtId="0" fontId="46" fillId="41" borderId="0" xfId="0" applyFont="1" applyFill="1" applyProtection="1">
      <protection locked="0"/>
    </xf>
    <xf numFmtId="0" fontId="0" fillId="41" borderId="0" xfId="0" applyFill="1" applyProtection="1">
      <protection locked="0"/>
    </xf>
    <xf numFmtId="0" fontId="45" fillId="41" borderId="0" xfId="0" applyFont="1" applyFill="1" applyAlignment="1" applyProtection="1">
      <alignment wrapText="1"/>
      <protection locked="0"/>
    </xf>
    <xf numFmtId="0" fontId="49" fillId="45" borderId="22" xfId="0" applyFont="1" applyFill="1" applyBorder="1"/>
    <xf numFmtId="0" fontId="16" fillId="45" borderId="0" xfId="0" applyFont="1" applyFill="1"/>
    <xf numFmtId="0" fontId="0" fillId="45" borderId="0" xfId="0" applyFill="1"/>
    <xf numFmtId="0" fontId="49" fillId="37" borderId="22" xfId="0" applyFont="1" applyFill="1" applyBorder="1"/>
    <xf numFmtId="0" fontId="16" fillId="37" borderId="22" xfId="0" applyFont="1" applyFill="1" applyBorder="1"/>
    <xf numFmtId="0" fontId="68" fillId="37" borderId="0" xfId="0" applyFont="1" applyFill="1"/>
    <xf numFmtId="0" fontId="0" fillId="37" borderId="0" xfId="0" applyFill="1"/>
    <xf numFmtId="9" fontId="69" fillId="36" borderId="1" xfId="0" applyNumberFormat="1" applyFont="1" applyFill="1" applyBorder="1" applyAlignment="1">
      <alignment horizontal="center"/>
    </xf>
    <xf numFmtId="0" fontId="70" fillId="0" borderId="1" xfId="0" applyFont="1" applyBorder="1"/>
    <xf numFmtId="0" fontId="75" fillId="41" borderId="1" xfId="0" applyFont="1" applyFill="1" applyBorder="1" applyAlignment="1">
      <alignment wrapText="1"/>
    </xf>
    <xf numFmtId="9" fontId="68" fillId="0" borderId="0" xfId="0" applyNumberFormat="1" applyFont="1"/>
    <xf numFmtId="9" fontId="68" fillId="46" borderId="1" xfId="0" applyNumberFormat="1" applyFont="1" applyFill="1" applyBorder="1" applyAlignment="1">
      <alignment horizontal="center"/>
    </xf>
    <xf numFmtId="9" fontId="68" fillId="47" borderId="1" xfId="0" applyNumberFormat="1" applyFont="1" applyFill="1" applyBorder="1" applyAlignment="1">
      <alignment horizontal="center"/>
    </xf>
    <xf numFmtId="9" fontId="69" fillId="43" borderId="1" xfId="0" applyNumberFormat="1" applyFont="1" applyFill="1" applyBorder="1" applyAlignment="1">
      <alignment horizontal="center"/>
    </xf>
    <xf numFmtId="0" fontId="76" fillId="0" borderId="0" xfId="0" applyFont="1"/>
    <xf numFmtId="0" fontId="43" fillId="0" borderId="0" xfId="0" applyFont="1" applyAlignment="1">
      <alignment horizontal="center"/>
    </xf>
    <xf numFmtId="0" fontId="47" fillId="37" borderId="20" xfId="0" applyFont="1" applyFill="1" applyBorder="1" applyAlignment="1">
      <alignment horizontal="center"/>
    </xf>
    <xf numFmtId="9" fontId="47" fillId="34" borderId="20" xfId="0" applyNumberFormat="1" applyFont="1" applyFill="1" applyBorder="1" applyAlignment="1">
      <alignment horizontal="center"/>
    </xf>
    <xf numFmtId="9" fontId="47" fillId="0" borderId="0" xfId="0" applyNumberFormat="1" applyFont="1" applyAlignment="1">
      <alignment horizontal="center"/>
    </xf>
    <xf numFmtId="9" fontId="47" fillId="34" borderId="1" xfId="0" applyNumberFormat="1" applyFont="1" applyFill="1" applyBorder="1" applyAlignment="1">
      <alignment horizontal="center"/>
    </xf>
    <xf numFmtId="0" fontId="45" fillId="41" borderId="0" xfId="0" applyFont="1" applyFill="1" applyAlignment="1" applyProtection="1">
      <alignment horizontal="left" wrapText="1"/>
      <protection locked="0"/>
    </xf>
    <xf numFmtId="0" fontId="75" fillId="41" borderId="1" xfId="0" applyFont="1" applyFill="1" applyBorder="1" applyProtection="1">
      <protection locked="0"/>
    </xf>
    <xf numFmtId="0" fontId="43" fillId="38" borderId="1" xfId="0" applyFont="1" applyFill="1" applyBorder="1" applyAlignment="1" applyProtection="1">
      <alignment horizontal="left" vertical="center" wrapText="1"/>
      <protection locked="0"/>
    </xf>
    <xf numFmtId="0" fontId="43" fillId="0" borderId="3" xfId="0" applyFont="1" applyBorder="1" applyAlignment="1">
      <alignment horizontal="center" vertical="center"/>
    </xf>
    <xf numFmtId="0" fontId="43" fillId="0" borderId="11" xfId="0" applyFont="1" applyBorder="1" applyAlignment="1">
      <alignment horizontal="center" vertical="center"/>
    </xf>
    <xf numFmtId="0" fontId="43" fillId="0" borderId="19" xfId="0" applyFont="1" applyBorder="1" applyAlignment="1">
      <alignment horizontal="center" vertical="center"/>
    </xf>
    <xf numFmtId="10" fontId="47" fillId="0" borderId="23" xfId="0" applyNumberFormat="1" applyFont="1" applyBorder="1" applyAlignment="1">
      <alignment horizontal="center" vertical="center"/>
    </xf>
    <xf numFmtId="49" fontId="9" fillId="0" borderId="0" xfId="39" applyNumberFormat="1" applyFont="1" applyAlignment="1">
      <alignment horizontal="center"/>
    </xf>
    <xf numFmtId="49" fontId="9" fillId="0" borderId="0" xfId="39" applyNumberFormat="1" applyFont="1" applyAlignment="1">
      <alignment horizontal="left"/>
    </xf>
    <xf numFmtId="0" fontId="9" fillId="0" borderId="0" xfId="39" applyFont="1" applyAlignment="1">
      <alignment horizontal="center" vertical="center"/>
    </xf>
    <xf numFmtId="1" fontId="9" fillId="0" borderId="3" xfId="39" applyNumberFormat="1" applyFont="1" applyBorder="1" applyAlignment="1">
      <alignment horizontal="center"/>
    </xf>
    <xf numFmtId="0" fontId="57" fillId="0" borderId="0" xfId="39" applyFont="1" applyAlignment="1">
      <alignment horizontal="center"/>
    </xf>
    <xf numFmtId="1" fontId="9" fillId="0" borderId="0" xfId="39" applyNumberFormat="1" applyFont="1"/>
    <xf numFmtId="1" fontId="9" fillId="0" borderId="0" xfId="39" applyNumberFormat="1" applyFont="1" applyAlignment="1">
      <alignment horizontal="center" vertical="center"/>
    </xf>
    <xf numFmtId="0" fontId="77" fillId="0" borderId="5" xfId="0" applyFont="1" applyBorder="1" applyAlignment="1">
      <alignment horizontal="center" vertical="center"/>
    </xf>
    <xf numFmtId="0" fontId="23" fillId="0" borderId="0" xfId="0" applyFont="1" applyAlignment="1">
      <alignment horizontal="left" vertical="center"/>
    </xf>
    <xf numFmtId="0" fontId="78" fillId="0" borderId="0" xfId="0" applyFont="1" applyAlignment="1">
      <alignment horizontal="center" vertical="center"/>
    </xf>
    <xf numFmtId="0" fontId="55" fillId="38" borderId="0" xfId="0" applyFont="1" applyFill="1" applyAlignment="1" applyProtection="1">
      <alignment horizontal="center"/>
      <protection locked="0"/>
    </xf>
    <xf numFmtId="0" fontId="46" fillId="34" borderId="0" xfId="0" applyFont="1" applyFill="1" applyAlignment="1">
      <alignment horizontal="center"/>
    </xf>
    <xf numFmtId="0" fontId="43" fillId="38" borderId="0" xfId="0" applyFont="1" applyFill="1" applyAlignment="1" applyProtection="1">
      <alignment horizontal="center" vertical="top"/>
      <protection locked="0"/>
    </xf>
    <xf numFmtId="0" fontId="57" fillId="0" borderId="0" xfId="0" applyFont="1" applyAlignment="1">
      <alignment horizontal="center" vertical="top"/>
    </xf>
    <xf numFmtId="0" fontId="57" fillId="0" borderId="0" xfId="0" applyFont="1" applyAlignment="1">
      <alignment horizontal="center" vertical="top" wrapText="1"/>
    </xf>
    <xf numFmtId="0" fontId="76" fillId="0" borderId="0" xfId="0" applyFont="1" applyAlignment="1">
      <alignment horizontal="center"/>
    </xf>
    <xf numFmtId="0" fontId="47" fillId="34" borderId="0" xfId="0" applyFont="1" applyFill="1" applyAlignment="1">
      <alignment horizontal="center"/>
    </xf>
    <xf numFmtId="0" fontId="57" fillId="0" borderId="0" xfId="0" applyFont="1" applyAlignment="1">
      <alignment horizontal="left"/>
    </xf>
    <xf numFmtId="1" fontId="47" fillId="0" borderId="0" xfId="0" applyNumberFormat="1" applyFont="1" applyAlignment="1">
      <alignment horizontal="center"/>
    </xf>
    <xf numFmtId="0" fontId="43" fillId="38" borderId="24" xfId="0" applyFont="1" applyFill="1" applyBorder="1" applyAlignment="1" applyProtection="1">
      <alignment horizontal="left" vertical="top" wrapText="1"/>
      <protection locked="0"/>
    </xf>
    <xf numFmtId="0" fontId="43" fillId="38" borderId="25" xfId="0" applyFont="1" applyFill="1" applyBorder="1" applyAlignment="1" applyProtection="1">
      <alignment horizontal="left" vertical="top" wrapText="1"/>
      <protection locked="0"/>
    </xf>
    <xf numFmtId="0" fontId="43" fillId="38" borderId="26" xfId="0" applyFont="1" applyFill="1" applyBorder="1" applyAlignment="1" applyProtection="1">
      <alignment horizontal="left" vertical="top" wrapText="1"/>
      <protection locked="0"/>
    </xf>
    <xf numFmtId="0" fontId="43" fillId="38" borderId="27" xfId="0" applyFont="1" applyFill="1" applyBorder="1" applyAlignment="1" applyProtection="1">
      <alignment horizontal="left" vertical="top" wrapText="1"/>
      <protection locked="0"/>
    </xf>
    <xf numFmtId="0" fontId="43" fillId="38" borderId="0" xfId="0" applyFont="1" applyFill="1" applyAlignment="1" applyProtection="1">
      <alignment horizontal="left" vertical="top" wrapText="1"/>
      <protection locked="0"/>
    </xf>
    <xf numFmtId="0" fontId="43" fillId="38" borderId="14" xfId="0" applyFont="1" applyFill="1" applyBorder="1" applyAlignment="1" applyProtection="1">
      <alignment horizontal="left" vertical="top" wrapText="1"/>
      <protection locked="0"/>
    </xf>
    <xf numFmtId="0" fontId="43" fillId="38" borderId="28" xfId="0" applyFont="1" applyFill="1" applyBorder="1" applyAlignment="1" applyProtection="1">
      <alignment horizontal="left" vertical="top" wrapText="1"/>
      <protection locked="0"/>
    </xf>
    <xf numFmtId="0" fontId="43" fillId="38" borderId="22" xfId="0" applyFont="1" applyFill="1" applyBorder="1" applyAlignment="1" applyProtection="1">
      <alignment horizontal="left" vertical="top" wrapText="1"/>
      <protection locked="0"/>
    </xf>
    <xf numFmtId="0" fontId="43" fillId="38" borderId="29" xfId="0" applyFont="1" applyFill="1" applyBorder="1" applyAlignment="1" applyProtection="1">
      <alignment horizontal="left" vertical="top" wrapText="1"/>
      <protection locked="0"/>
    </xf>
    <xf numFmtId="0" fontId="43" fillId="0" borderId="0" xfId="0" applyFont="1" applyAlignment="1">
      <alignment horizontal="left" wrapText="1"/>
    </xf>
    <xf numFmtId="0" fontId="3" fillId="0" borderId="0" xfId="0" applyFont="1" applyAlignment="1">
      <alignment horizontal="left"/>
    </xf>
    <xf numFmtId="0" fontId="44" fillId="0" borderId="0" xfId="0" applyFont="1" applyAlignment="1">
      <alignment horizontal="left"/>
    </xf>
    <xf numFmtId="0" fontId="47" fillId="38" borderId="13" xfId="0" applyFont="1" applyFill="1" applyBorder="1" applyAlignment="1">
      <alignment horizontal="center"/>
    </xf>
    <xf numFmtId="0" fontId="47" fillId="38" borderId="30" xfId="0" applyFont="1" applyFill="1" applyBorder="1" applyAlignment="1">
      <alignment horizontal="center"/>
    </xf>
    <xf numFmtId="0" fontId="47" fillId="38" borderId="3" xfId="0" applyFont="1" applyFill="1" applyBorder="1" applyAlignment="1">
      <alignment horizontal="center"/>
    </xf>
    <xf numFmtId="1" fontId="47" fillId="34" borderId="2" xfId="0" applyNumberFormat="1" applyFont="1" applyFill="1" applyBorder="1" applyAlignment="1">
      <alignment horizontal="center"/>
    </xf>
    <xf numFmtId="1" fontId="47" fillId="34" borderId="20" xfId="0" applyNumberFormat="1" applyFont="1" applyFill="1" applyBorder="1" applyAlignment="1">
      <alignment horizontal="center"/>
    </xf>
    <xf numFmtId="1" fontId="47" fillId="34" borderId="1" xfId="0" applyNumberFormat="1" applyFont="1" applyFill="1" applyBorder="1" applyAlignment="1">
      <alignment horizontal="center"/>
    </xf>
    <xf numFmtId="1" fontId="47" fillId="0" borderId="2" xfId="43" applyNumberFormat="1" applyFont="1" applyBorder="1" applyAlignment="1" applyProtection="1">
      <alignment horizontal="center" vertical="center" wrapText="1"/>
    </xf>
    <xf numFmtId="1" fontId="47" fillId="0" borderId="31" xfId="43" applyNumberFormat="1" applyFont="1" applyBorder="1" applyAlignment="1" applyProtection="1">
      <alignment horizontal="center" vertical="center" wrapText="1"/>
    </xf>
    <xf numFmtId="9" fontId="48" fillId="0" borderId="2" xfId="0" applyNumberFormat="1" applyFont="1" applyBorder="1" applyAlignment="1">
      <alignment horizontal="center" vertical="center" wrapText="1"/>
    </xf>
    <xf numFmtId="0" fontId="67" fillId="34" borderId="1" xfId="0" applyFont="1" applyFill="1" applyBorder="1" applyAlignment="1" applyProtection="1">
      <alignment horizontal="left" vertical="top" wrapText="1"/>
      <protection locked="0"/>
    </xf>
    <xf numFmtId="0" fontId="67" fillId="34" borderId="1" xfId="0" applyFont="1" applyFill="1" applyBorder="1" applyAlignment="1" applyProtection="1">
      <alignment horizontal="left" wrapText="1"/>
      <protection locked="0"/>
    </xf>
    <xf numFmtId="0" fontId="67" fillId="34" borderId="13" xfId="0" applyFont="1" applyFill="1" applyBorder="1" applyAlignment="1" applyProtection="1">
      <alignment horizontal="left" wrapText="1"/>
      <protection locked="0"/>
    </xf>
    <xf numFmtId="0" fontId="67" fillId="34" borderId="30" xfId="0" applyFont="1" applyFill="1" applyBorder="1" applyAlignment="1" applyProtection="1">
      <alignment horizontal="left" wrapText="1"/>
      <protection locked="0"/>
    </xf>
    <xf numFmtId="0" fontId="67" fillId="34" borderId="3" xfId="0" applyFont="1" applyFill="1" applyBorder="1" applyAlignment="1" applyProtection="1">
      <alignment horizontal="left" wrapText="1"/>
      <protection locked="0"/>
    </xf>
    <xf numFmtId="0" fontId="0" fillId="38" borderId="0" xfId="0" applyFill="1" applyAlignment="1" applyProtection="1">
      <alignment horizontal="left" wrapText="1"/>
      <protection locked="0"/>
    </xf>
    <xf numFmtId="0" fontId="43" fillId="0" borderId="0" xfId="0" applyFont="1" applyAlignment="1">
      <alignment horizontal="left"/>
    </xf>
    <xf numFmtId="0" fontId="0" fillId="0" borderId="0" xfId="0" applyAlignment="1">
      <alignment horizontal="left"/>
    </xf>
    <xf numFmtId="14" fontId="43" fillId="0" borderId="0" xfId="0" applyNumberFormat="1" applyFont="1" applyAlignment="1" applyProtection="1">
      <alignment horizontal="left"/>
      <protection locked="0"/>
    </xf>
    <xf numFmtId="0" fontId="43" fillId="0" borderId="0" xfId="0" applyFont="1" applyAlignment="1" applyProtection="1">
      <alignment horizontal="left"/>
      <protection locked="0"/>
    </xf>
    <xf numFmtId="0" fontId="46" fillId="35" borderId="1" xfId="0" applyFont="1" applyFill="1" applyBorder="1" applyAlignment="1">
      <alignment horizontal="center" vertical="center" wrapText="1"/>
    </xf>
    <xf numFmtId="9" fontId="43" fillId="0" borderId="1" xfId="0" applyNumberFormat="1" applyFont="1" applyBorder="1" applyAlignment="1">
      <alignment horizontal="center"/>
    </xf>
    <xf numFmtId="0" fontId="46" fillId="0" borderId="0" xfId="0" applyFont="1" applyAlignment="1">
      <alignment horizontal="left" wrapText="1"/>
    </xf>
    <xf numFmtId="0" fontId="0" fillId="0" borderId="0" xfId="0" applyAlignment="1" applyProtection="1">
      <alignment horizontal="center"/>
      <protection locked="0"/>
    </xf>
    <xf numFmtId="9" fontId="47" fillId="0" borderId="0" xfId="0" applyNumberFormat="1" applyFont="1" applyAlignment="1">
      <alignment horizontal="center"/>
    </xf>
    <xf numFmtId="0" fontId="0" fillId="0" borderId="0" xfId="0" applyAlignment="1">
      <alignment horizontal="center"/>
    </xf>
    <xf numFmtId="0" fontId="54" fillId="37" borderId="1" xfId="0" applyFont="1" applyFill="1" applyBorder="1" applyAlignment="1">
      <alignment horizontal="center" wrapText="1"/>
    </xf>
    <xf numFmtId="0" fontId="54" fillId="37" borderId="1" xfId="0" applyFont="1" applyFill="1" applyBorder="1" applyAlignment="1">
      <alignment horizontal="center" vertical="center" wrapText="1"/>
    </xf>
    <xf numFmtId="0" fontId="46" fillId="0" borderId="0" xfId="0" applyFont="1" applyAlignment="1">
      <alignment horizontal="left"/>
    </xf>
    <xf numFmtId="0" fontId="47" fillId="37" borderId="1" xfId="0" applyFont="1" applyFill="1" applyBorder="1" applyAlignment="1">
      <alignment horizontal="center"/>
    </xf>
    <xf numFmtId="9" fontId="43" fillId="0" borderId="13" xfId="0" applyNumberFormat="1" applyFont="1" applyBorder="1" applyAlignment="1">
      <alignment horizontal="center"/>
    </xf>
    <xf numFmtId="9" fontId="43" fillId="0" borderId="3" xfId="0" applyNumberFormat="1" applyFont="1" applyBorder="1" applyAlignment="1">
      <alignment horizontal="center"/>
    </xf>
    <xf numFmtId="0" fontId="54" fillId="0" borderId="0" xfId="0" applyFont="1" applyAlignment="1">
      <alignment horizontal="center" wrapText="1"/>
    </xf>
    <xf numFmtId="0" fontId="47" fillId="0" borderId="0" xfId="0" applyFont="1" applyAlignment="1">
      <alignment horizontal="left"/>
    </xf>
    <xf numFmtId="0" fontId="55" fillId="37" borderId="1" xfId="0" applyFont="1" applyFill="1" applyBorder="1" applyAlignment="1">
      <alignment horizontal="center" vertical="center" wrapText="1"/>
    </xf>
    <xf numFmtId="9" fontId="47" fillId="34" borderId="2" xfId="0" applyNumberFormat="1" applyFont="1" applyFill="1" applyBorder="1" applyAlignment="1">
      <alignment horizontal="center"/>
    </xf>
    <xf numFmtId="9" fontId="47" fillId="34" borderId="20" xfId="0" applyNumberFormat="1" applyFont="1" applyFill="1" applyBorder="1" applyAlignment="1">
      <alignment horizontal="center"/>
    </xf>
    <xf numFmtId="9" fontId="47" fillId="34" borderId="1" xfId="0" applyNumberFormat="1" applyFont="1" applyFill="1" applyBorder="1" applyAlignment="1">
      <alignment horizontal="center"/>
    </xf>
    <xf numFmtId="9" fontId="43" fillId="0" borderId="0" xfId="0" applyNumberFormat="1" applyFont="1" applyAlignment="1">
      <alignment horizontal="center"/>
    </xf>
    <xf numFmtId="1" fontId="47" fillId="34" borderId="32" xfId="0" applyNumberFormat="1" applyFont="1" applyFill="1" applyBorder="1" applyAlignment="1">
      <alignment horizontal="center"/>
    </xf>
    <xf numFmtId="0" fontId="45" fillId="0" borderId="0" xfId="0" applyFont="1" applyAlignment="1">
      <alignment horizontal="left" vertical="center" wrapText="1"/>
    </xf>
    <xf numFmtId="9" fontId="47" fillId="0" borderId="0" xfId="43" applyFont="1" applyBorder="1" applyAlignment="1" applyProtection="1">
      <alignment horizontal="center" vertical="center" wrapText="1"/>
    </xf>
    <xf numFmtId="0" fontId="47" fillId="0" borderId="0" xfId="43" applyNumberFormat="1" applyFont="1" applyBorder="1" applyAlignment="1" applyProtection="1">
      <alignment horizontal="center" vertical="center" wrapText="1"/>
    </xf>
    <xf numFmtId="0" fontId="15" fillId="0" borderId="0" xfId="0" applyFont="1" applyAlignment="1">
      <alignment horizontal="justify" wrapText="1"/>
    </xf>
    <xf numFmtId="0" fontId="70" fillId="0" borderId="0" xfId="0" applyFont="1"/>
    <xf numFmtId="0" fontId="57" fillId="0" borderId="0" xfId="0" applyFont="1" applyAlignment="1">
      <alignment horizontal="left" wrapText="1"/>
    </xf>
    <xf numFmtId="0" fontId="55" fillId="37" borderId="2" xfId="0" applyFont="1" applyFill="1" applyBorder="1" applyAlignment="1">
      <alignment horizontal="center" wrapText="1"/>
    </xf>
    <xf numFmtId="0" fontId="55" fillId="0" borderId="0" xfId="0" applyFont="1" applyAlignment="1">
      <alignment horizontal="left"/>
    </xf>
    <xf numFmtId="9" fontId="48" fillId="0" borderId="16" xfId="0" applyNumberFormat="1" applyFont="1" applyBorder="1" applyAlignment="1">
      <alignment horizontal="center" vertical="center" wrapText="1"/>
    </xf>
    <xf numFmtId="0" fontId="79" fillId="35" borderId="1" xfId="0" applyFont="1" applyFill="1" applyBorder="1" applyAlignment="1">
      <alignment horizontal="center" vertical="center" wrapText="1"/>
    </xf>
    <xf numFmtId="0" fontId="45" fillId="0" borderId="22" xfId="0" applyFont="1" applyBorder="1" applyAlignment="1">
      <alignment horizontal="left"/>
    </xf>
    <xf numFmtId="0" fontId="74" fillId="0" borderId="13" xfId="0" applyFont="1" applyBorder="1" applyAlignment="1">
      <alignment horizontal="center"/>
    </xf>
    <xf numFmtId="0" fontId="74" fillId="0" borderId="3" xfId="0" applyFont="1" applyBorder="1" applyAlignment="1">
      <alignment horizontal="center"/>
    </xf>
    <xf numFmtId="0" fontId="49" fillId="37" borderId="2" xfId="0" applyFont="1" applyFill="1" applyBorder="1" applyAlignment="1">
      <alignment horizontal="center" vertical="center" wrapText="1"/>
    </xf>
    <xf numFmtId="9" fontId="74" fillId="0" borderId="13" xfId="0" applyNumberFormat="1" applyFont="1" applyBorder="1" applyAlignment="1">
      <alignment horizontal="center"/>
    </xf>
    <xf numFmtId="9" fontId="74" fillId="0" borderId="3" xfId="0" applyNumberFormat="1" applyFont="1" applyBorder="1" applyAlignment="1">
      <alignment horizontal="center"/>
    </xf>
    <xf numFmtId="0" fontId="74" fillId="44" borderId="1" xfId="0" applyFont="1" applyFill="1" applyBorder="1" applyAlignment="1">
      <alignment horizontal="center" wrapText="1"/>
    </xf>
    <xf numFmtId="0" fontId="18" fillId="0" borderId="0" xfId="0" applyFont="1" applyAlignment="1">
      <alignment horizontal="justify" wrapText="1"/>
    </xf>
    <xf numFmtId="0" fontId="45" fillId="41" borderId="0" xfId="0" applyFont="1" applyFill="1" applyAlignment="1" applyProtection="1">
      <alignment horizontal="left" wrapText="1"/>
      <protection locked="0"/>
    </xf>
    <xf numFmtId="0" fontId="76" fillId="0" borderId="0" xfId="0" applyFont="1" applyAlignment="1">
      <alignment horizontal="left"/>
    </xf>
    <xf numFmtId="0" fontId="54" fillId="44" borderId="1" xfId="0" applyFont="1" applyFill="1" applyBorder="1" applyAlignment="1">
      <alignment horizontal="center" vertical="top" wrapText="1"/>
    </xf>
    <xf numFmtId="0" fontId="43" fillId="0" borderId="0" xfId="0" applyFont="1" applyAlignment="1">
      <alignment horizontal="center" wrapText="1"/>
    </xf>
    <xf numFmtId="0" fontId="43" fillId="38" borderId="1" xfId="0" applyFont="1" applyFill="1" applyBorder="1" applyAlignment="1" applyProtection="1">
      <alignment horizontal="left" wrapText="1"/>
      <protection locked="0"/>
    </xf>
    <xf numFmtId="0" fontId="47" fillId="37" borderId="1" xfId="0" applyFont="1" applyFill="1" applyBorder="1" applyAlignment="1">
      <alignment horizontal="center" wrapText="1"/>
    </xf>
    <xf numFmtId="0" fontId="43" fillId="38" borderId="13" xfId="0" applyFont="1" applyFill="1" applyBorder="1" applyAlignment="1" applyProtection="1">
      <alignment horizontal="left" wrapText="1"/>
      <protection locked="0"/>
    </xf>
    <xf numFmtId="0" fontId="43" fillId="38" borderId="30" xfId="0" applyFont="1" applyFill="1" applyBorder="1" applyAlignment="1" applyProtection="1">
      <alignment horizontal="left" wrapText="1"/>
      <protection locked="0"/>
    </xf>
    <xf numFmtId="0" fontId="43" fillId="38" borderId="3" xfId="0" applyFont="1" applyFill="1" applyBorder="1" applyAlignment="1" applyProtection="1">
      <alignment horizontal="left" wrapText="1"/>
      <protection locked="0"/>
    </xf>
    <xf numFmtId="0" fontId="66" fillId="37" borderId="13" xfId="0" applyFont="1" applyFill="1" applyBorder="1" applyAlignment="1">
      <alignment horizontal="center" wrapText="1"/>
    </xf>
    <xf numFmtId="0" fontId="66" fillId="37" borderId="30" xfId="0" applyFont="1" applyFill="1" applyBorder="1" applyAlignment="1">
      <alignment horizontal="center" wrapText="1"/>
    </xf>
    <xf numFmtId="0" fontId="66" fillId="37" borderId="3" xfId="0" applyFont="1" applyFill="1" applyBorder="1" applyAlignment="1">
      <alignment horizontal="center" wrapText="1"/>
    </xf>
    <xf numFmtId="0" fontId="43" fillId="38" borderId="24" xfId="0" applyFont="1" applyFill="1" applyBorder="1" applyAlignment="1" applyProtection="1">
      <alignment horizontal="center" wrapText="1"/>
      <protection locked="0"/>
    </xf>
    <xf numFmtId="0" fontId="43" fillId="38" borderId="25" xfId="0" applyFont="1" applyFill="1" applyBorder="1" applyAlignment="1" applyProtection="1">
      <alignment horizontal="center" wrapText="1"/>
      <protection locked="0"/>
    </xf>
    <xf numFmtId="0" fontId="43" fillId="38" borderId="26" xfId="0" applyFont="1" applyFill="1" applyBorder="1" applyAlignment="1" applyProtection="1">
      <alignment horizontal="center" wrapText="1"/>
      <protection locked="0"/>
    </xf>
    <xf numFmtId="0" fontId="43" fillId="38" borderId="27" xfId="0" applyFont="1" applyFill="1" applyBorder="1" applyAlignment="1" applyProtection="1">
      <alignment horizontal="center" wrapText="1"/>
      <protection locked="0"/>
    </xf>
    <xf numFmtId="0" fontId="43" fillId="38" borderId="0" xfId="0" applyFont="1" applyFill="1" applyAlignment="1" applyProtection="1">
      <alignment horizontal="center" wrapText="1"/>
      <protection locked="0"/>
    </xf>
    <xf numFmtId="0" fontId="43" fillId="38" borderId="14" xfId="0" applyFont="1" applyFill="1" applyBorder="1" applyAlignment="1" applyProtection="1">
      <alignment horizontal="center" wrapText="1"/>
      <protection locked="0"/>
    </xf>
    <xf numFmtId="0" fontId="43" fillId="38" borderId="28" xfId="0" applyFont="1" applyFill="1" applyBorder="1" applyAlignment="1" applyProtection="1">
      <alignment horizontal="center" wrapText="1"/>
      <protection locked="0"/>
    </xf>
    <xf numFmtId="0" fontId="43" fillId="38" borderId="22" xfId="0" applyFont="1" applyFill="1" applyBorder="1" applyAlignment="1" applyProtection="1">
      <alignment horizontal="center" wrapText="1"/>
      <protection locked="0"/>
    </xf>
    <xf numFmtId="0" fontId="43" fillId="38" borderId="29" xfId="0" applyFont="1" applyFill="1" applyBorder="1" applyAlignment="1" applyProtection="1">
      <alignment horizontal="center" wrapText="1"/>
      <protection locked="0"/>
    </xf>
    <xf numFmtId="0" fontId="43" fillId="0" borderId="24" xfId="0" applyFont="1" applyBorder="1" applyAlignment="1">
      <alignment horizontal="right" wrapText="1"/>
    </xf>
    <xf numFmtId="0" fontId="43" fillId="0" borderId="25" xfId="0" applyFont="1" applyBorder="1" applyAlignment="1">
      <alignment horizontal="right" wrapText="1"/>
    </xf>
    <xf numFmtId="0" fontId="43" fillId="0" borderId="26" xfId="0" applyFont="1" applyBorder="1" applyAlignment="1">
      <alignment horizontal="right" wrapText="1"/>
    </xf>
    <xf numFmtId="0" fontId="47" fillId="37" borderId="13" xfId="0" applyFont="1" applyFill="1" applyBorder="1" applyAlignment="1">
      <alignment horizontal="center" wrapText="1"/>
    </xf>
    <xf numFmtId="0" fontId="47" fillId="37" borderId="30" xfId="0" applyFont="1" applyFill="1" applyBorder="1" applyAlignment="1">
      <alignment horizontal="center" wrapText="1"/>
    </xf>
    <xf numFmtId="0" fontId="47" fillId="37" borderId="3" xfId="0" applyFont="1" applyFill="1" applyBorder="1" applyAlignment="1">
      <alignment horizontal="center" wrapText="1"/>
    </xf>
    <xf numFmtId="0" fontId="66" fillId="42" borderId="1" xfId="0" applyFont="1" applyFill="1" applyBorder="1" applyAlignment="1">
      <alignment horizontal="center" wrapText="1"/>
    </xf>
    <xf numFmtId="0" fontId="66" fillId="42" borderId="1" xfId="0" applyFont="1" applyFill="1" applyBorder="1" applyAlignment="1">
      <alignment horizontal="center"/>
    </xf>
    <xf numFmtId="0" fontId="43" fillId="34" borderId="1" xfId="0" applyFont="1" applyFill="1" applyBorder="1" applyAlignment="1">
      <alignment horizontal="center" wrapText="1"/>
    </xf>
    <xf numFmtId="0" fontId="43" fillId="0" borderId="1" xfId="0" applyFont="1" applyBorder="1" applyAlignment="1">
      <alignment horizontal="center" wrapText="1"/>
    </xf>
    <xf numFmtId="0" fontId="54" fillId="37" borderId="13" xfId="0" applyFont="1" applyFill="1" applyBorder="1" applyAlignment="1">
      <alignment horizontal="center" vertical="center" wrapText="1"/>
    </xf>
    <xf numFmtId="0" fontId="54" fillId="37" borderId="30" xfId="0" applyFont="1" applyFill="1" applyBorder="1" applyAlignment="1">
      <alignment horizontal="center" vertical="center" wrapText="1"/>
    </xf>
    <xf numFmtId="0" fontId="54" fillId="37" borderId="3" xfId="0" applyFont="1" applyFill="1" applyBorder="1" applyAlignment="1">
      <alignment horizontal="center" vertical="center" wrapText="1"/>
    </xf>
    <xf numFmtId="0" fontId="57" fillId="37" borderId="1" xfId="0" applyFont="1" applyFill="1" applyBorder="1" applyAlignment="1">
      <alignment horizontal="left"/>
    </xf>
    <xf numFmtId="0" fontId="57" fillId="37" borderId="1" xfId="0" applyFont="1" applyFill="1" applyBorder="1" applyAlignment="1">
      <alignment horizontal="left" wrapText="1"/>
    </xf>
    <xf numFmtId="1" fontId="43" fillId="0" borderId="1" xfId="0" applyNumberFormat="1" applyFont="1" applyBorder="1" applyAlignment="1">
      <alignment horizontal="center" wrapText="1"/>
    </xf>
    <xf numFmtId="0" fontId="43" fillId="38" borderId="24" xfId="0" applyFont="1" applyFill="1" applyBorder="1" applyAlignment="1" applyProtection="1">
      <alignment horizontal="center" vertical="center" wrapText="1"/>
      <protection locked="0"/>
    </xf>
    <xf numFmtId="0" fontId="43" fillId="38" borderId="26" xfId="0" applyFont="1" applyFill="1" applyBorder="1" applyAlignment="1" applyProtection="1">
      <alignment horizontal="center" vertical="center" wrapText="1"/>
      <protection locked="0"/>
    </xf>
    <xf numFmtId="0" fontId="43" fillId="38" borderId="27" xfId="0" applyFont="1" applyFill="1" applyBorder="1" applyAlignment="1" applyProtection="1">
      <alignment horizontal="center" vertical="center" wrapText="1"/>
      <protection locked="0"/>
    </xf>
    <xf numFmtId="0" fontId="43" fillId="38" borderId="14" xfId="0" applyFont="1" applyFill="1" applyBorder="1" applyAlignment="1" applyProtection="1">
      <alignment horizontal="center" vertical="center" wrapText="1"/>
      <protection locked="0"/>
    </xf>
    <xf numFmtId="0" fontId="43" fillId="38" borderId="28" xfId="0" applyFont="1" applyFill="1" applyBorder="1" applyAlignment="1" applyProtection="1">
      <alignment horizontal="center" vertical="center" wrapText="1"/>
      <protection locked="0"/>
    </xf>
    <xf numFmtId="0" fontId="43" fillId="38" borderId="29" xfId="0" applyFont="1" applyFill="1" applyBorder="1" applyAlignment="1" applyProtection="1">
      <alignment horizontal="center" vertical="center" wrapText="1"/>
      <protection locked="0"/>
    </xf>
    <xf numFmtId="0" fontId="55" fillId="34" borderId="1" xfId="0" applyFont="1" applyFill="1" applyBorder="1" applyAlignment="1">
      <alignment horizontal="left"/>
    </xf>
    <xf numFmtId="0" fontId="55" fillId="34" borderId="1" xfId="0" applyFont="1" applyFill="1" applyBorder="1" applyAlignment="1">
      <alignment horizontal="left" wrapText="1"/>
    </xf>
    <xf numFmtId="0" fontId="43" fillId="0" borderId="13" xfId="0" applyFont="1" applyBorder="1" applyAlignment="1">
      <alignment horizontal="center" wrapText="1"/>
    </xf>
    <xf numFmtId="0" fontId="43" fillId="0" borderId="3" xfId="0" applyFont="1" applyBorder="1" applyAlignment="1">
      <alignment horizontal="center" wrapText="1"/>
    </xf>
    <xf numFmtId="0" fontId="0" fillId="0" borderId="0" xfId="0" applyAlignment="1">
      <alignment horizontal="center" vertical="center" wrapText="1"/>
    </xf>
    <xf numFmtId="0" fontId="80" fillId="48" borderId="1" xfId="0" applyFont="1" applyFill="1" applyBorder="1" applyAlignment="1">
      <alignment horizontal="center" wrapText="1"/>
    </xf>
    <xf numFmtId="0" fontId="55" fillId="48" borderId="1" xfId="0" applyFont="1" applyFill="1" applyBorder="1" applyAlignment="1">
      <alignment horizontal="center"/>
    </xf>
    <xf numFmtId="0" fontId="81" fillId="48" borderId="1" xfId="0" applyFont="1" applyFill="1" applyBorder="1" applyAlignment="1">
      <alignment horizontal="center"/>
    </xf>
    <xf numFmtId="0" fontId="80" fillId="48" borderId="1" xfId="0" applyFont="1" applyFill="1" applyBorder="1" applyAlignment="1">
      <alignment horizontal="center"/>
    </xf>
    <xf numFmtId="0" fontId="57" fillId="0" borderId="1" xfId="0" applyFont="1" applyBorder="1" applyAlignment="1">
      <alignment horizontal="center" wrapText="1"/>
    </xf>
    <xf numFmtId="0" fontId="57" fillId="0" borderId="1" xfId="0" applyFont="1" applyBorder="1" applyAlignment="1">
      <alignment horizontal="center"/>
    </xf>
    <xf numFmtId="0" fontId="55" fillId="38" borderId="1" xfId="0" applyFont="1" applyFill="1" applyBorder="1" applyAlignment="1" applyProtection="1">
      <alignment horizontal="left"/>
      <protection locked="0"/>
    </xf>
    <xf numFmtId="0" fontId="43" fillId="41" borderId="0" xfId="0" applyFont="1" applyFill="1" applyAlignment="1" applyProtection="1">
      <alignment horizontal="left"/>
      <protection locked="0"/>
    </xf>
    <xf numFmtId="0" fontId="67" fillId="0" borderId="0" xfId="0" applyFont="1" applyAlignment="1">
      <alignment horizontal="justify" wrapText="1"/>
    </xf>
    <xf numFmtId="0" fontId="82" fillId="0" borderId="0" xfId="0" applyFont="1" applyAlignment="1">
      <alignment horizontal="justify"/>
    </xf>
    <xf numFmtId="1" fontId="47" fillId="0" borderId="16" xfId="43" applyNumberFormat="1" applyFont="1" applyBorder="1" applyAlignment="1" applyProtection="1">
      <alignment horizontal="center" vertical="center" wrapText="1"/>
    </xf>
    <xf numFmtId="1" fontId="47" fillId="0" borderId="7" xfId="43" applyNumberFormat="1" applyFont="1" applyBorder="1" applyAlignment="1" applyProtection="1">
      <alignment horizontal="center" vertical="center" wrapText="1"/>
    </xf>
    <xf numFmtId="0" fontId="83" fillId="0" borderId="0" xfId="0" applyFont="1" applyAlignment="1">
      <alignment horizontal="right"/>
    </xf>
    <xf numFmtId="0" fontId="72" fillId="37" borderId="20" xfId="0" applyFont="1" applyFill="1" applyBorder="1" applyAlignment="1">
      <alignment horizontal="center" vertical="center" wrapText="1"/>
    </xf>
    <xf numFmtId="0" fontId="57" fillId="0" borderId="0" xfId="0" applyFont="1" applyAlignment="1">
      <alignment horizontal="left" vertical="top" wrapText="1"/>
    </xf>
    <xf numFmtId="0" fontId="58" fillId="48" borderId="1" xfId="0" applyFont="1" applyFill="1" applyBorder="1" applyAlignment="1">
      <alignment horizontal="center"/>
    </xf>
    <xf numFmtId="0" fontId="86" fillId="41" borderId="0" xfId="0" applyFont="1" applyFill="1" applyAlignment="1" applyProtection="1">
      <alignment horizontal="left" vertical="center" wrapText="1" readingOrder="1"/>
      <protection locked="0"/>
    </xf>
    <xf numFmtId="0" fontId="56" fillId="49" borderId="0" xfId="0" applyFont="1" applyFill="1" applyAlignment="1">
      <alignment horizontal="center"/>
    </xf>
    <xf numFmtId="0" fontId="43" fillId="0" borderId="0" xfId="0" applyFont="1" applyAlignment="1">
      <alignment horizontal="left" vertical="top" wrapText="1"/>
    </xf>
    <xf numFmtId="0" fontId="47" fillId="0" borderId="33" xfId="0" applyFont="1" applyBorder="1" applyAlignment="1">
      <alignment horizontal="center" vertical="top" textRotation="90"/>
    </xf>
    <xf numFmtId="0" fontId="47" fillId="0" borderId="0" xfId="0" applyFont="1" applyAlignment="1">
      <alignment horizontal="center" vertical="top" textRotation="90"/>
    </xf>
    <xf numFmtId="0" fontId="47" fillId="0" borderId="33" xfId="0" applyFont="1" applyBorder="1" applyAlignment="1">
      <alignment horizontal="center" vertical="center"/>
    </xf>
    <xf numFmtId="0" fontId="47" fillId="0" borderId="0" xfId="0" applyFont="1" applyAlignment="1">
      <alignment horizontal="center" vertical="center"/>
    </xf>
    <xf numFmtId="0" fontId="47" fillId="0" borderId="1" xfId="0" applyFont="1" applyBorder="1" applyAlignment="1">
      <alignment horizontal="center" textRotation="90"/>
    </xf>
    <xf numFmtId="0" fontId="43" fillId="0" borderId="34" xfId="0" applyFont="1" applyBorder="1" applyAlignment="1">
      <alignment horizontal="center" vertical="center"/>
    </xf>
    <xf numFmtId="0" fontId="43" fillId="0" borderId="12" xfId="0" applyFont="1" applyBorder="1" applyAlignment="1">
      <alignment horizontal="center" vertical="center"/>
    </xf>
    <xf numFmtId="0" fontId="43" fillId="0" borderId="0" xfId="0" applyFont="1" applyAlignment="1">
      <alignment vertical="center"/>
    </xf>
    <xf numFmtId="0" fontId="47" fillId="0" borderId="7" xfId="0" applyFont="1" applyBorder="1" applyAlignment="1">
      <alignment horizontal="center" vertical="center"/>
    </xf>
    <xf numFmtId="0" fontId="47" fillId="0" borderId="5" xfId="0" applyFont="1" applyBorder="1" applyAlignment="1">
      <alignment horizontal="center" vertical="center"/>
    </xf>
    <xf numFmtId="0" fontId="58" fillId="0" borderId="33" xfId="0" applyFont="1" applyBorder="1" applyAlignment="1">
      <alignment horizontal="left"/>
    </xf>
    <xf numFmtId="0" fontId="84" fillId="0" borderId="33" xfId="0" applyFont="1" applyBorder="1" applyAlignment="1">
      <alignment horizontal="left"/>
    </xf>
    <xf numFmtId="0" fontId="43" fillId="0" borderId="10" xfId="0" applyFont="1" applyBorder="1" applyAlignment="1">
      <alignment horizontal="center" vertical="center"/>
    </xf>
    <xf numFmtId="0" fontId="43" fillId="0" borderId="1" xfId="0" applyFont="1" applyBorder="1" applyAlignment="1">
      <alignment horizontal="center" vertical="center"/>
    </xf>
    <xf numFmtId="0" fontId="46" fillId="50" borderId="0" xfId="0" applyFont="1" applyFill="1" applyAlignment="1" applyProtection="1">
      <alignment horizontal="center" shrinkToFit="1"/>
      <protection locked="0"/>
    </xf>
    <xf numFmtId="0" fontId="47" fillId="38" borderId="2"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protection locked="0"/>
    </xf>
    <xf numFmtId="10" fontId="47" fillId="0" borderId="33" xfId="0" applyNumberFormat="1" applyFont="1" applyBorder="1" applyAlignment="1">
      <alignment horizontal="center" vertical="center"/>
    </xf>
    <xf numFmtId="10" fontId="47" fillId="0" borderId="0" xfId="0" applyNumberFormat="1" applyFont="1" applyAlignment="1">
      <alignment horizontal="center" vertical="center"/>
    </xf>
    <xf numFmtId="10" fontId="47" fillId="0" borderId="1" xfId="0" applyNumberFormat="1" applyFont="1" applyBorder="1" applyAlignment="1">
      <alignment horizontal="center" vertical="center"/>
    </xf>
    <xf numFmtId="164" fontId="47" fillId="38" borderId="2" xfId="0" quotePrefix="1" applyNumberFormat="1" applyFont="1" applyFill="1" applyBorder="1" applyAlignment="1" applyProtection="1">
      <alignment horizontal="center" vertical="center" wrapText="1"/>
      <protection locked="0"/>
    </xf>
    <xf numFmtId="164" fontId="47" fillId="38" borderId="2" xfId="0" applyNumberFormat="1" applyFont="1" applyFill="1" applyBorder="1" applyAlignment="1" applyProtection="1">
      <alignment horizontal="center" vertical="center" wrapText="1"/>
      <protection locked="0"/>
    </xf>
    <xf numFmtId="0" fontId="47" fillId="34" borderId="2" xfId="0" applyFont="1" applyFill="1" applyBorder="1" applyAlignment="1">
      <alignment horizontal="center" vertical="center"/>
    </xf>
    <xf numFmtId="0" fontId="55" fillId="38" borderId="2" xfId="0" applyFont="1" applyFill="1" applyBorder="1" applyAlignment="1" applyProtection="1">
      <alignment horizontal="center" vertical="center" wrapText="1"/>
      <protection locked="0"/>
    </xf>
    <xf numFmtId="0" fontId="47" fillId="0" borderId="2" xfId="0" applyFont="1" applyBorder="1" applyAlignment="1">
      <alignment horizontal="center" vertical="center" wrapText="1"/>
    </xf>
    <xf numFmtId="0" fontId="47" fillId="0" borderId="2" xfId="0" applyFont="1" applyBorder="1" applyAlignment="1">
      <alignment horizontal="center" vertical="center"/>
    </xf>
    <xf numFmtId="49" fontId="47" fillId="38" borderId="2" xfId="0" applyNumberFormat="1"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51" fillId="0" borderId="0" xfId="0" applyFont="1" applyAlignment="1">
      <alignment horizontal="right" vertical="center" readingOrder="2"/>
    </xf>
    <xf numFmtId="0" fontId="52" fillId="0" borderId="0" xfId="0" applyFont="1" applyAlignment="1">
      <alignment horizontal="right" vertical="center"/>
    </xf>
    <xf numFmtId="0" fontId="85" fillId="38" borderId="35" xfId="0" applyFont="1" applyFill="1" applyBorder="1" applyAlignment="1" applyProtection="1">
      <alignment horizontal="center" vertical="center"/>
      <protection locked="0"/>
    </xf>
    <xf numFmtId="0" fontId="85" fillId="38" borderId="4" xfId="0" applyFont="1" applyFill="1" applyBorder="1" applyAlignment="1" applyProtection="1">
      <alignment horizontal="center" vertical="center"/>
      <protection locked="0"/>
    </xf>
    <xf numFmtId="0" fontId="47" fillId="38" borderId="4" xfId="0" applyFont="1" applyFill="1" applyBorder="1" applyAlignment="1" applyProtection="1">
      <alignment horizontal="center" vertical="center"/>
      <protection locked="0"/>
    </xf>
    <xf numFmtId="0" fontId="47" fillId="38" borderId="36" xfId="0" applyFont="1" applyFill="1" applyBorder="1" applyAlignment="1" applyProtection="1">
      <alignment horizontal="center" vertical="center"/>
      <protection locked="0"/>
    </xf>
    <xf numFmtId="0" fontId="47" fillId="38" borderId="37" xfId="0" applyFont="1" applyFill="1" applyBorder="1" applyAlignment="1" applyProtection="1">
      <alignment horizontal="center" vertical="center"/>
      <protection locked="0"/>
    </xf>
    <xf numFmtId="0" fontId="47" fillId="38" borderId="38" xfId="0" applyFont="1" applyFill="1" applyBorder="1" applyAlignment="1" applyProtection="1">
      <alignment horizontal="center" vertical="center"/>
      <protection locked="0"/>
    </xf>
    <xf numFmtId="0" fontId="47" fillId="38" borderId="39" xfId="0" applyFont="1" applyFill="1" applyBorder="1" applyAlignment="1" applyProtection="1">
      <alignment horizontal="center" vertical="center"/>
      <protection locked="0"/>
    </xf>
    <xf numFmtId="0" fontId="47" fillId="38" borderId="2" xfId="0" applyFont="1" applyFill="1" applyBorder="1" applyAlignment="1" applyProtection="1">
      <alignment horizontal="center" vertical="center"/>
      <protection locked="0"/>
    </xf>
    <xf numFmtId="0" fontId="43" fillId="38" borderId="13" xfId="0" applyFont="1" applyFill="1" applyBorder="1" applyAlignment="1" applyProtection="1">
      <alignment horizontal="left"/>
      <protection locked="0"/>
    </xf>
    <xf numFmtId="0" fontId="43" fillId="38" borderId="30" xfId="0" applyFont="1" applyFill="1" applyBorder="1" applyAlignment="1" applyProtection="1">
      <alignment horizontal="left"/>
      <protection locked="0"/>
    </xf>
    <xf numFmtId="0" fontId="43" fillId="38" borderId="3" xfId="0" applyFont="1" applyFill="1" applyBorder="1" applyAlignment="1" applyProtection="1">
      <alignment horizontal="left"/>
      <protection locked="0"/>
    </xf>
    <xf numFmtId="0" fontId="52" fillId="0" borderId="0" xfId="0" applyFont="1" applyAlignment="1">
      <alignment horizontal="center" vertical="top" wrapText="1"/>
    </xf>
    <xf numFmtId="0" fontId="52" fillId="0" borderId="22" xfId="0" applyFont="1" applyBorder="1" applyAlignment="1">
      <alignment horizontal="center" vertical="top" wrapText="1"/>
    </xf>
    <xf numFmtId="0" fontId="56" fillId="0" borderId="0" xfId="0" applyFont="1" applyAlignment="1">
      <alignment horizontal="center"/>
    </xf>
    <xf numFmtId="0" fontId="46" fillId="37" borderId="13" xfId="0" applyFont="1" applyFill="1" applyBorder="1" applyAlignment="1">
      <alignment horizontal="center"/>
    </xf>
    <xf numFmtId="0" fontId="46" fillId="37" borderId="30" xfId="0" applyFont="1" applyFill="1" applyBorder="1" applyAlignment="1">
      <alignment horizontal="center"/>
    </xf>
    <xf numFmtId="0" fontId="46" fillId="37" borderId="3" xfId="0" applyFont="1" applyFill="1" applyBorder="1" applyAlignment="1">
      <alignment horizontal="center"/>
    </xf>
    <xf numFmtId="0" fontId="9" fillId="0" borderId="0" xfId="39" applyFont="1" applyAlignment="1">
      <alignment horizontal="center"/>
    </xf>
    <xf numFmtId="0" fontId="9" fillId="0" borderId="14" xfId="39" applyFont="1" applyBorder="1" applyAlignment="1">
      <alignment horizontal="center"/>
    </xf>
    <xf numFmtId="0" fontId="9" fillId="0" borderId="0" xfId="39" applyFont="1" applyAlignment="1">
      <alignment horizontal="center" vertical="center" wrapText="1"/>
    </xf>
    <xf numFmtId="0" fontId="9" fillId="0" borderId="14" xfId="39" applyFont="1" applyBorder="1" applyAlignment="1">
      <alignment horizontal="center" vertical="center" wrapText="1"/>
    </xf>
    <xf numFmtId="0" fontId="11" fillId="34" borderId="13" xfId="39" applyFont="1" applyFill="1" applyBorder="1" applyAlignment="1">
      <alignment horizontal="center"/>
    </xf>
    <xf numFmtId="0" fontId="11" fillId="34" borderId="30" xfId="39" applyFont="1" applyFill="1" applyBorder="1" applyAlignment="1">
      <alignment horizontal="center"/>
    </xf>
    <xf numFmtId="0" fontId="11" fillId="34" borderId="3" xfId="39" applyFont="1" applyFill="1" applyBorder="1" applyAlignment="1">
      <alignment horizontal="center"/>
    </xf>
    <xf numFmtId="0" fontId="10" fillId="34" borderId="0" xfId="39" applyFont="1" applyFill="1" applyAlignment="1">
      <alignment horizontal="center"/>
    </xf>
    <xf numFmtId="0" fontId="9" fillId="34" borderId="0" xfId="39" applyFont="1" applyFill="1" applyAlignment="1">
      <alignment horizontal="center"/>
    </xf>
    <xf numFmtId="0" fontId="11" fillId="0" borderId="1" xfId="39" applyFont="1" applyBorder="1" applyAlignment="1">
      <alignment horizontal="center"/>
    </xf>
    <xf numFmtId="0" fontId="12" fillId="34" borderId="0" xfId="39" applyFont="1" applyFill="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6">
    <dxf>
      <font>
        <b/>
        <i val="0"/>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f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libri"/>
                <a:ea typeface="Calibri"/>
                <a:cs typeface="Calibri"/>
              </a:defRPr>
            </a:pPr>
            <a:r>
              <a:rPr lang="en-US"/>
              <a:t>Grade Distributions (Students per Grade)</a:t>
            </a:r>
          </a:p>
        </c:rich>
      </c:tx>
      <c:layout>
        <c:manualLayout>
          <c:xMode val="edge"/>
          <c:yMode val="edge"/>
          <c:x val="0.12366802689809758"/>
          <c:y val="1.7544400009935669E-2"/>
        </c:manualLayout>
      </c:layout>
      <c:overlay val="0"/>
      <c:spPr>
        <a:noFill/>
        <a:ln w="25400">
          <a:noFill/>
        </a:ln>
      </c:spPr>
    </c:title>
    <c:autoTitleDeleted val="0"/>
    <c:plotArea>
      <c:layout>
        <c:manualLayout>
          <c:layoutTarget val="inner"/>
          <c:xMode val="edge"/>
          <c:yMode val="edge"/>
          <c:x val="7.5773295444362357E-2"/>
          <c:y val="0.20992656827747677"/>
          <c:w val="0.88945255481720298"/>
          <c:h val="0.6495270325388447"/>
        </c:manualLayout>
      </c:layout>
      <c:barChart>
        <c:barDir val="col"/>
        <c:grouping val="clustered"/>
        <c:varyColors val="0"/>
        <c:ser>
          <c:idx val="1"/>
          <c:order val="0"/>
          <c:tx>
            <c:strRef>
              <c:f>'CAR-ABET'!$D$164</c:f>
              <c:strCache>
                <c:ptCount val="1"/>
                <c:pt idx="0">
                  <c:v>#Students</c:v>
                </c:pt>
              </c:strCache>
            </c:strRef>
          </c:tx>
          <c:spPr>
            <a:solidFill>
              <a:srgbClr val="00B0F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'CAR-ABET'!$B$165:$B$173</c:f>
              <c:strCache>
                <c:ptCount val="9"/>
                <c:pt idx="0">
                  <c:v>A+</c:v>
                </c:pt>
                <c:pt idx="1">
                  <c:v>A</c:v>
                </c:pt>
                <c:pt idx="2">
                  <c:v>B+</c:v>
                </c:pt>
                <c:pt idx="3">
                  <c:v>B </c:v>
                </c:pt>
                <c:pt idx="4">
                  <c:v>C+</c:v>
                </c:pt>
                <c:pt idx="5">
                  <c:v>C</c:v>
                </c:pt>
                <c:pt idx="6">
                  <c:v>D+</c:v>
                </c:pt>
                <c:pt idx="7">
                  <c:v>D</c:v>
                </c:pt>
                <c:pt idx="8">
                  <c:v>F</c:v>
                </c:pt>
              </c:strCache>
            </c:strRef>
          </c:cat>
          <c:val>
            <c:numRef>
              <c:f>'CAR-ABET'!$D$165:$D$173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F57-42B7-95D5-399A2A15C17E}"/>
            </c:ext>
          </c:extLst>
        </c:ser>
        <c:dLbls>
          <c:showLegendKey val="0"/>
          <c:showVal val="0"/>
          <c:showCatName val="0"/>
          <c:showSerName val="0"/>
          <c:showPercent val="0"/>
          <c:showBubbleSize val="0"/>
        </c:dLbls>
        <c:gapWidth val="219"/>
        <c:axId val="906914752"/>
        <c:axId val="1"/>
      </c:barChart>
      <c:catAx>
        <c:axId val="90691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906914752"/>
        <c:crosses val="autoZero"/>
        <c:crossBetween val="between"/>
      </c:valAx>
      <c:spPr>
        <a:noFill/>
        <a:ln w="25400">
          <a:noFill/>
        </a:ln>
      </c:spPr>
    </c:plotArea>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mbria"/>
                <a:ea typeface="Cambria"/>
                <a:cs typeface="Cambria"/>
              </a:defRPr>
            </a:pPr>
            <a:r>
              <a:rPr lang="en-US"/>
              <a:t>Average Score per Course Learning Outcome (Over 100)-Direct</a:t>
            </a:r>
          </a:p>
        </c:rich>
      </c:tx>
      <c:overlay val="0"/>
      <c:spPr>
        <a:noFill/>
        <a:ln w="25400">
          <a:noFill/>
        </a:ln>
      </c:spPr>
    </c:title>
    <c:autoTitleDeleted val="0"/>
    <c:plotArea>
      <c:layout/>
      <c:barChart>
        <c:barDir val="col"/>
        <c:grouping val="clustered"/>
        <c:varyColors val="0"/>
        <c:ser>
          <c:idx val="5"/>
          <c:order val="0"/>
          <c:tx>
            <c:strRef>
              <c:f>'CAR-ABET'!$I$415</c:f>
              <c:strCache>
                <c:ptCount val="1"/>
                <c:pt idx="0">
                  <c:v>Average Score</c:v>
                </c:pt>
              </c:strCache>
            </c:strRef>
          </c:tx>
          <c:spPr>
            <a:solidFill>
              <a:srgbClr val="70AD47"/>
            </a:solidFill>
            <a:ln w="25400">
              <a:noFill/>
            </a:ln>
          </c:spPr>
          <c:invertIfNegative val="0"/>
          <c:cat>
            <c:multiLvlStrRef>
              <c:f>'CAR-ABET'!$C$416:$C$425</c:f>
            </c:multiLvlStrRef>
          </c:cat>
          <c:val>
            <c:numRef>
              <c:f>'CAR-ABET'!$I$416:$I$426</c:f>
              <c:numCache>
                <c:formatCode>0%</c:formatCode>
                <c:ptCount val="11"/>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8B8-4698-98AB-BA55AFA6ED3B}"/>
            </c:ext>
          </c:extLst>
        </c:ser>
        <c:dLbls>
          <c:showLegendKey val="0"/>
          <c:showVal val="0"/>
          <c:showCatName val="0"/>
          <c:showSerName val="0"/>
          <c:showPercent val="0"/>
          <c:showBubbleSize val="0"/>
        </c:dLbls>
        <c:gapWidth val="219"/>
        <c:overlap val="-27"/>
        <c:axId val="1014884879"/>
        <c:axId val="1"/>
      </c:barChart>
      <c:catAx>
        <c:axId val="1014884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6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014884879"/>
        <c:crosses val="autoZero"/>
        <c:crossBetween val="between"/>
      </c:valAx>
      <c:spPr>
        <a:noFill/>
        <a:ln w="25400">
          <a:solidFill>
            <a:schemeClr val="bg1">
              <a:lumMod val="65000"/>
            </a:schemeClr>
          </a:solidFill>
        </a:ln>
      </c:spPr>
    </c:plotArea>
    <c:legend>
      <c:legendPos val="r"/>
      <c:layout>
        <c:manualLayout>
          <c:xMode val="edge"/>
          <c:yMode val="edge"/>
          <c:x val="0.39248634100943736"/>
          <c:y val="0.89618273826310879"/>
          <c:w val="0.20430795833367973"/>
          <c:h val="7.6925556932455688E-2"/>
        </c:manualLayout>
      </c:layout>
      <c:overlay val="0"/>
      <c:spPr>
        <a:noFill/>
        <a:ln w="25400">
          <a:noFill/>
        </a:ln>
      </c:spPr>
      <c:txPr>
        <a:bodyPr/>
        <a:lstStyle/>
        <a:p>
          <a:pPr>
            <a:defRPr sz="630"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mbria"/>
                <a:ea typeface="Cambria"/>
                <a:cs typeface="Cambria"/>
              </a:defRPr>
            </a:pPr>
            <a:r>
              <a:rPr lang="en-US"/>
              <a:t>% Students Achieving the Pass Levels in each CLO-Direct</a:t>
            </a:r>
          </a:p>
        </c:rich>
      </c:tx>
      <c:overlay val="0"/>
      <c:spPr>
        <a:noFill/>
        <a:ln w="25400">
          <a:noFill/>
        </a:ln>
      </c:spPr>
    </c:title>
    <c:autoTitleDeleted val="0"/>
    <c:plotArea>
      <c:layout/>
      <c:barChart>
        <c:barDir val="col"/>
        <c:grouping val="clustered"/>
        <c:varyColors val="0"/>
        <c:ser>
          <c:idx val="6"/>
          <c:order val="0"/>
          <c:tx>
            <c:strRef>
              <c:f>'CAR-ABET'!$J$415</c:f>
              <c:strCache>
                <c:ptCount val="1"/>
                <c:pt idx="0">
                  <c:v>% Students achieving the Pass Level</c:v>
                </c:pt>
              </c:strCache>
            </c:strRef>
          </c:tx>
          <c:spPr>
            <a:solidFill>
              <a:schemeClr val="accent1">
                <a:lumMod val="60000"/>
              </a:schemeClr>
            </a:solidFill>
            <a:ln>
              <a:noFill/>
            </a:ln>
            <a:effectLst/>
          </c:spPr>
          <c:invertIfNegative val="0"/>
          <c:cat>
            <c:multiLvlStrRef>
              <c:f>'CAR-ABET'!$C$416:$C$426</c:f>
            </c:multiLvlStrRef>
          </c:cat>
          <c:val>
            <c:numRef>
              <c:f>'CAR-ABET'!$J$416:$J$426</c:f>
              <c:numCache>
                <c:formatCode>0%</c:formatCode>
                <c:ptCount val="11"/>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F3C-46A8-8E4F-F4F3900049CE}"/>
            </c:ext>
          </c:extLst>
        </c:ser>
        <c:dLbls>
          <c:showLegendKey val="0"/>
          <c:showVal val="0"/>
          <c:showCatName val="0"/>
          <c:showSerName val="0"/>
          <c:showPercent val="0"/>
          <c:showBubbleSize val="0"/>
        </c:dLbls>
        <c:gapWidth val="219"/>
        <c:overlap val="-27"/>
        <c:axId val="1014890159"/>
        <c:axId val="1"/>
      </c:barChart>
      <c:catAx>
        <c:axId val="101489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6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014890159"/>
        <c:crosses val="autoZero"/>
        <c:crossBetween val="between"/>
      </c:valAx>
      <c:spPr>
        <a:noFill/>
        <a:ln w="25400">
          <a:solidFill>
            <a:schemeClr val="bg2">
              <a:lumMod val="50000"/>
            </a:schemeClr>
          </a:solidFill>
        </a:ln>
      </c:spPr>
    </c:plotArea>
    <c:legend>
      <c:legendPos val="r"/>
      <c:layout>
        <c:manualLayout>
          <c:xMode val="edge"/>
          <c:yMode val="edge"/>
          <c:x val="7.2583090460649369E-2"/>
          <c:y val="0.85717214693902943"/>
          <c:w val="0.80379052028645048"/>
          <c:h val="0.10811180231663435"/>
        </c:manualLayout>
      </c:layout>
      <c:overlay val="0"/>
      <c:spPr>
        <a:noFill/>
        <a:ln w="25400">
          <a:noFill/>
        </a:ln>
      </c:spPr>
      <c:txPr>
        <a:bodyPr/>
        <a:lstStyle/>
        <a:p>
          <a:pPr>
            <a:defRPr sz="630"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339966"/>
                </a:solidFill>
                <a:latin typeface="Calibri"/>
                <a:ea typeface="Calibri"/>
                <a:cs typeface="Calibri"/>
              </a:defRPr>
            </a:pPr>
            <a:r>
              <a:rPr lang="en-US"/>
              <a:t>Course Learning Outcome Average Score(Indirect)</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multiLvlStrRef>
              <c:f>'CAR-ABET'!$A$223:$A$232</c:f>
            </c:multiLvlStrRef>
          </c:cat>
          <c:val>
            <c:numRef>
              <c:f>'CAR-ABET'!$H$223:$H$232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5A7-400A-9E94-2625CDA2ABFF}"/>
            </c:ext>
          </c:extLst>
        </c:ser>
        <c:dLbls>
          <c:showLegendKey val="0"/>
          <c:showVal val="0"/>
          <c:showCatName val="0"/>
          <c:showSerName val="0"/>
          <c:showPercent val="0"/>
          <c:showBubbleSize val="0"/>
        </c:dLbls>
        <c:gapWidth val="219"/>
        <c:axId val="1014965951"/>
        <c:axId val="1"/>
      </c:barChart>
      <c:catAx>
        <c:axId val="1014965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014965951"/>
        <c:crosses val="autoZero"/>
        <c:crossBetween val="between"/>
      </c:valAx>
      <c:spPr>
        <a:noFill/>
        <a:ln w="25400">
          <a:solidFill>
            <a:schemeClr val="bg1">
              <a:lumMod val="65000"/>
            </a:schemeClr>
          </a:solidFill>
        </a:ln>
      </c:spPr>
    </c:plotArea>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339966"/>
                </a:solidFill>
                <a:latin typeface="Calibri"/>
                <a:ea typeface="Calibri"/>
                <a:cs typeface="Calibri"/>
              </a:defRPr>
            </a:pPr>
            <a:r>
              <a:rPr lang="en-US"/>
              <a:t>% Students Achieving Very Good-Excellent Levels(CLO Indirect)</a:t>
            </a:r>
          </a:p>
        </c:rich>
      </c:tx>
      <c:overlay val="0"/>
      <c:spPr>
        <a:solidFill>
          <a:schemeClr val="bg1"/>
        </a:solidFill>
        <a:ln w="25400">
          <a:noFill/>
        </a:ln>
      </c:spPr>
    </c:title>
    <c:autoTitleDeleted val="0"/>
    <c:plotArea>
      <c:layout/>
      <c:barChart>
        <c:barDir val="col"/>
        <c:grouping val="clustered"/>
        <c:varyColors val="0"/>
        <c:ser>
          <c:idx val="0"/>
          <c:order val="0"/>
          <c:spPr>
            <a:solidFill>
              <a:srgbClr val="5B9BD5"/>
            </a:solidFill>
            <a:ln w="25400">
              <a:noFill/>
            </a:ln>
          </c:spPr>
          <c:invertIfNegative val="0"/>
          <c:cat>
            <c:multiLvlStrRef>
              <c:f>'CAR-ABET'!$A$223:$A$232</c:f>
            </c:multiLvlStrRef>
          </c:cat>
          <c:val>
            <c:numRef>
              <c:f>'CAR-ABET'!$I$223:$I$232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BD1-4EB1-A153-14C8931DC36F}"/>
            </c:ext>
          </c:extLst>
        </c:ser>
        <c:dLbls>
          <c:showLegendKey val="0"/>
          <c:showVal val="0"/>
          <c:showCatName val="0"/>
          <c:showSerName val="0"/>
          <c:showPercent val="0"/>
          <c:showBubbleSize val="0"/>
        </c:dLbls>
        <c:gapWidth val="219"/>
        <c:axId val="1014972671"/>
        <c:axId val="1"/>
      </c:barChart>
      <c:catAx>
        <c:axId val="101497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014972671"/>
        <c:crosses val="autoZero"/>
        <c:crossBetween val="between"/>
      </c:valAx>
      <c:spPr>
        <a:noFill/>
        <a:ln w="25400">
          <a:solidFill>
            <a:schemeClr val="bg2">
              <a:lumMod val="50000"/>
            </a:schemeClr>
          </a:solidFill>
        </a:ln>
      </c:spPr>
    </c:plotArea>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cs typeface="Calibri"/>
              </a:rPr>
              <a:t>Average Score per Course Learning Outcome: </a:t>
            </a:r>
            <a:endParaRPr lang="en-US" sz="1400" b="0" i="0" u="none" strike="noStrike" baseline="0">
              <a:solidFill>
                <a:srgbClr val="333333"/>
              </a:solidFill>
              <a:latin typeface="Calibri"/>
              <a:cs typeface="Calibri"/>
            </a:endParaRPr>
          </a:p>
          <a:p>
            <a:pPr>
              <a:defRPr sz="1000" b="0" i="0" u="none" strike="noStrike" baseline="0">
                <a:solidFill>
                  <a:srgbClr val="000000"/>
                </a:solidFill>
                <a:latin typeface="Calibri"/>
                <a:ea typeface="Calibri"/>
                <a:cs typeface="Calibri"/>
              </a:defRPr>
            </a:pPr>
            <a:r>
              <a:rPr lang="en-US" sz="1400" b="1" i="0" u="none" strike="noStrike" baseline="0">
                <a:solidFill>
                  <a:srgbClr val="333333"/>
                </a:solidFill>
                <a:latin typeface="Calibri"/>
                <a:cs typeface="Calibri"/>
              </a:rPr>
              <a:t>Direct and Indirect Assessments (Over 100)</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multiLvlStrRef>
              <c:f>'CAR-ABET'!$B$452:$B$461</c:f>
            </c:multiLvlStrRef>
          </c:cat>
          <c:val>
            <c:numRef>
              <c:f>'CAR-ABET'!$C$452:$C$461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90C-4D51-9400-8394C1E610A0}"/>
            </c:ext>
          </c:extLst>
        </c:ser>
        <c:ser>
          <c:idx val="1"/>
          <c:order val="1"/>
          <c:spPr>
            <a:solidFill>
              <a:srgbClr val="ED7D31"/>
            </a:solidFill>
            <a:ln w="25400">
              <a:noFill/>
            </a:ln>
          </c:spPr>
          <c:invertIfNegative val="0"/>
          <c:cat>
            <c:multiLvlStrRef>
              <c:f>'CAR-ABET'!$B$452:$B$461</c:f>
            </c:multiLvlStrRef>
          </c:cat>
          <c:val>
            <c:numRef>
              <c:f>'CAR-ABET'!$D$452:$D$461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90C-4D51-9400-8394C1E610A0}"/>
            </c:ext>
          </c:extLst>
        </c:ser>
        <c:dLbls>
          <c:showLegendKey val="0"/>
          <c:showVal val="0"/>
          <c:showCatName val="0"/>
          <c:showSerName val="0"/>
          <c:showPercent val="0"/>
          <c:showBubbleSize val="0"/>
        </c:dLbls>
        <c:gapWidth val="219"/>
        <c:overlap val="-27"/>
        <c:axId val="1014967391"/>
        <c:axId val="1"/>
      </c:barChart>
      <c:catAx>
        <c:axId val="1014967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014967391"/>
        <c:crosses val="autoZero"/>
        <c:crossBetween val="between"/>
      </c:valAx>
      <c:spPr>
        <a:noFill/>
        <a:ln w="25400">
          <a:noFill/>
        </a:ln>
      </c:spPr>
    </c:plotArea>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CLO Direct and Indirect Assessments (Over 100)</a:t>
            </a:r>
            <a:endParaRPr lang="en-US" sz="11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100" b="1" i="0" u="none" strike="noStrike" baseline="0">
              <a:solidFill>
                <a:srgbClr val="333333"/>
              </a:solidFill>
              <a:latin typeface="Cambria"/>
              <a:ea typeface="Cambria"/>
            </a:endParaRPr>
          </a:p>
          <a:p>
            <a:pPr>
              <a:defRPr sz="1000" b="0" i="0" u="none" strike="noStrike" baseline="0">
                <a:solidFill>
                  <a:srgbClr val="000000"/>
                </a:solidFill>
                <a:latin typeface="Calibri"/>
                <a:ea typeface="Calibri"/>
                <a:cs typeface="Calibri"/>
              </a:defRPr>
            </a:pPr>
            <a:r>
              <a:rPr lang="en-US" sz="1100" b="1" i="0" u="none" strike="noStrike" baseline="0">
                <a:solidFill>
                  <a:srgbClr val="333333"/>
                </a:solidFill>
                <a:latin typeface="Cambria"/>
                <a:ea typeface="Cambria"/>
              </a:rPr>
              <a:t>% Pass Level and % Very Good-Excellent Levels</a:t>
            </a:r>
          </a:p>
        </c:rich>
      </c:tx>
      <c:layout>
        <c:manualLayout>
          <c:xMode val="edge"/>
          <c:yMode val="edge"/>
          <c:x val="0.10274677929409767"/>
          <c:y val="0"/>
        </c:manualLayout>
      </c:layout>
      <c:overlay val="0"/>
      <c:spPr>
        <a:noFill/>
        <a:ln w="25400">
          <a:noFill/>
        </a:ln>
      </c:spPr>
    </c:title>
    <c:autoTitleDeleted val="0"/>
    <c:plotArea>
      <c:layout>
        <c:manualLayout>
          <c:layoutTarget val="inner"/>
          <c:xMode val="edge"/>
          <c:yMode val="edge"/>
          <c:x val="8.243067442656625E-2"/>
          <c:y val="0.2324111724840365"/>
          <c:w val="0.86376810793387671"/>
          <c:h val="0.56751669199244836"/>
        </c:manualLayout>
      </c:layout>
      <c:barChart>
        <c:barDir val="col"/>
        <c:grouping val="clustered"/>
        <c:varyColors val="0"/>
        <c:ser>
          <c:idx val="0"/>
          <c:order val="0"/>
          <c:tx>
            <c:v>CLO Direct % Pass Level</c:v>
          </c:tx>
          <c:spPr>
            <a:solidFill>
              <a:srgbClr val="5B9BD5"/>
            </a:solidFill>
            <a:ln w="25400">
              <a:noFill/>
            </a:ln>
          </c:spPr>
          <c:invertIfNegative val="0"/>
          <c:cat>
            <c:multiLvlStrRef>
              <c:f>'CAR-ABET'!$B$478:$B$487</c:f>
            </c:multiLvlStrRef>
          </c:cat>
          <c:val>
            <c:numRef>
              <c:f>'CAR-ABET'!$C$478:$C$487</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A7C-4189-A33C-1AC67BC86531}"/>
            </c:ext>
          </c:extLst>
        </c:ser>
        <c:ser>
          <c:idx val="1"/>
          <c:order val="1"/>
          <c:tx>
            <c:v>CLO Indirect % Very Good Excellent</c:v>
          </c:tx>
          <c:spPr>
            <a:solidFill>
              <a:srgbClr val="ED7D31"/>
            </a:solidFill>
            <a:ln w="25400">
              <a:noFill/>
            </a:ln>
          </c:spPr>
          <c:invertIfNegative val="0"/>
          <c:cat>
            <c:multiLvlStrRef>
              <c:f>'CAR-ABET'!$B$478:$B$487</c:f>
            </c:multiLvlStrRef>
          </c:cat>
          <c:val>
            <c:numRef>
              <c:f>'CAR-ABET'!$D$478:$D$487</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A7C-4189-A33C-1AC67BC86531}"/>
            </c:ext>
          </c:extLst>
        </c:ser>
        <c:dLbls>
          <c:showLegendKey val="0"/>
          <c:showVal val="0"/>
          <c:showCatName val="0"/>
          <c:showSerName val="0"/>
          <c:showPercent val="0"/>
          <c:showBubbleSize val="0"/>
        </c:dLbls>
        <c:gapWidth val="219"/>
        <c:axId val="920339792"/>
        <c:axId val="1"/>
      </c:barChart>
      <c:catAx>
        <c:axId val="9203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920339792"/>
        <c:crosses val="autoZero"/>
        <c:crossBetween val="between"/>
      </c:valAx>
      <c:spPr>
        <a:noFill/>
        <a:ln w="25400">
          <a:noFill/>
        </a:ln>
      </c:spPr>
    </c:plotArea>
    <c:legend>
      <c:legendPos val="r"/>
      <c:layout>
        <c:manualLayout>
          <c:xMode val="edge"/>
          <c:yMode val="edge"/>
          <c:x val="8.898588538603272E-2"/>
          <c:y val="0.893921201118689"/>
          <c:w val="0.81358523781515635"/>
          <c:h val="6.75264216672391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333333"/>
                </a:solidFill>
                <a:latin typeface="Calibri"/>
                <a:cs typeface="Calibri"/>
              </a:rPr>
              <a:t>SO Achievement </a:t>
            </a:r>
          </a:p>
          <a:p>
            <a:pPr>
              <a:defRPr sz="1000" b="0" i="0" u="none" strike="noStrike" baseline="0">
                <a:solidFill>
                  <a:srgbClr val="000000"/>
                </a:solidFill>
                <a:latin typeface="Calibri"/>
                <a:ea typeface="Calibri"/>
                <a:cs typeface="Calibri"/>
              </a:defRPr>
            </a:pPr>
            <a:r>
              <a:rPr lang="en-US" sz="1100" b="1" i="0" u="none" strike="noStrike" baseline="0">
                <a:solidFill>
                  <a:srgbClr val="333333"/>
                </a:solidFill>
                <a:latin typeface="Calibri"/>
                <a:cs typeface="Calibri"/>
              </a:rPr>
              <a:t>Direct(% Pass Level) and Indirect(% Avg Score)</a:t>
            </a:r>
          </a:p>
        </c:rich>
      </c:tx>
      <c:layout>
        <c:manualLayout>
          <c:xMode val="edge"/>
          <c:yMode val="edge"/>
          <c:x val="0.10961275739586179"/>
          <c:y val="0"/>
        </c:manualLayout>
      </c:layout>
      <c:overlay val="0"/>
      <c:spPr>
        <a:noFill/>
        <a:ln w="25400">
          <a:noFill/>
        </a:ln>
      </c:spPr>
    </c:title>
    <c:autoTitleDeleted val="0"/>
    <c:plotArea>
      <c:layout>
        <c:manualLayout>
          <c:layoutTarget val="inner"/>
          <c:xMode val="edge"/>
          <c:yMode val="edge"/>
          <c:x val="0.10797900262467192"/>
          <c:y val="8.5041741241609417E-2"/>
          <c:w val="0.8343633397176704"/>
          <c:h val="0.65331284933836764"/>
        </c:manualLayout>
      </c:layout>
      <c:barChart>
        <c:barDir val="col"/>
        <c:grouping val="clustered"/>
        <c:varyColors val="0"/>
        <c:ser>
          <c:idx val="0"/>
          <c:order val="0"/>
          <c:tx>
            <c:v>Direct</c:v>
          </c:tx>
          <c:spPr>
            <a:solidFill>
              <a:srgbClr val="5B9BD5"/>
            </a:solidFill>
            <a:ln w="25400">
              <a:noFill/>
            </a:ln>
          </c:spPr>
          <c:invertIfNegative val="0"/>
          <c:cat>
            <c:numRef>
              <c:f>'CAR-ABET'!$A$523:$A$530</c:f>
              <c:numCache>
                <c:formatCode>General</c:formatCode>
                <c:ptCount val="8"/>
              </c:numCache>
            </c:numRef>
          </c:cat>
          <c:val>
            <c:numRef>
              <c:f>'CAR-ABET'!$B$523:$B$530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3E2-433A-B5F3-55FBBB8114F3}"/>
            </c:ext>
          </c:extLst>
        </c:ser>
        <c:ser>
          <c:idx val="1"/>
          <c:order val="1"/>
          <c:tx>
            <c:v>Indirect</c:v>
          </c:tx>
          <c:spPr>
            <a:solidFill>
              <a:srgbClr val="ED7D31"/>
            </a:solidFill>
            <a:ln w="25400">
              <a:noFill/>
            </a:ln>
          </c:spPr>
          <c:invertIfNegative val="0"/>
          <c:cat>
            <c:numRef>
              <c:f>'CAR-ABET'!$A$523:$A$530</c:f>
              <c:numCache>
                <c:formatCode>General</c:formatCode>
                <c:ptCount val="8"/>
              </c:numCache>
            </c:numRef>
          </c:cat>
          <c:val>
            <c:numRef>
              <c:f>'CAR-ABET'!$C$523:$C$530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3E2-433A-B5F3-55FBBB8114F3}"/>
            </c:ext>
          </c:extLst>
        </c:ser>
        <c:dLbls>
          <c:showLegendKey val="0"/>
          <c:showVal val="0"/>
          <c:showCatName val="0"/>
          <c:showSerName val="0"/>
          <c:showPercent val="0"/>
          <c:showBubbleSize val="0"/>
        </c:dLbls>
        <c:gapWidth val="219"/>
        <c:overlap val="-27"/>
        <c:axId val="919782000"/>
        <c:axId val="1"/>
      </c:barChart>
      <c:catAx>
        <c:axId val="91978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919782000"/>
        <c:crosses val="autoZero"/>
        <c:crossBetween val="between"/>
      </c:valAx>
      <c:spPr>
        <a:noFill/>
        <a:ln w="25400">
          <a:solidFill>
            <a:schemeClr val="bg1"/>
          </a:solidFill>
        </a:ln>
        <a:effectLst/>
      </c:spPr>
    </c:plotArea>
    <c:legend>
      <c:legendPos val="r"/>
      <c:layout>
        <c:manualLayout>
          <c:xMode val="edge"/>
          <c:yMode val="edge"/>
          <c:x val="0.36882421408061666"/>
          <c:y val="0.8551017110479181"/>
          <c:w val="0.25495902047183566"/>
          <c:h val="0.10145274537856655"/>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checked="Checked" fmlaLink="$AA$193" noThreeD="1"/>
</file>

<file path=xl/ctrlProps/ctrlProp2.xml><?xml version="1.0" encoding="utf-8"?>
<formControlPr xmlns="http://schemas.microsoft.com/office/spreadsheetml/2009/9/main" objectType="CheckBox" fmlaLink="$AA$194" lockText="1" noThreeD="1"/>
</file>

<file path=xl/ctrlProps/ctrlProp3.xml><?xml version="1.0" encoding="utf-8"?>
<formControlPr xmlns="http://schemas.microsoft.com/office/spreadsheetml/2009/9/main" objectType="CheckBox" fmlaLink="$AA$195" noThreeD="1"/>
</file>

<file path=xl/ctrlProps/ctrlProp4.xml><?xml version="1.0" encoding="utf-8"?>
<formControlPr xmlns="http://schemas.microsoft.com/office/spreadsheetml/2009/9/main" objectType="CheckBox" fmlaLink="$AA$198" lockText="1" noThreeD="1"/>
</file>

<file path=xl/ctrlProps/ctrlProp5.xml><?xml version="1.0" encoding="utf-8"?>
<formControlPr xmlns="http://schemas.microsoft.com/office/spreadsheetml/2009/9/main" objectType="CheckBox" fmlaLink="$AA$192" noThreeD="1"/>
</file>

<file path=xl/ctrlProps/ctrlProp6.xml><?xml version="1.0" encoding="utf-8"?>
<formControlPr xmlns="http://schemas.microsoft.com/office/spreadsheetml/2009/9/main" objectType="CheckBox" fmlaLink="$AA$199" noThreeD="1"/>
</file>

<file path=xl/ctrlProps/ctrlProp7.xml><?xml version="1.0" encoding="utf-8"?>
<formControlPr xmlns="http://schemas.microsoft.com/office/spreadsheetml/2009/9/main" objectType="CheckBox" fmlaLink="$AA$196" noThreeD="1"/>
</file>

<file path=xl/ctrlProps/ctrlProp8.xml><?xml version="1.0" encoding="utf-8"?>
<formControlPr xmlns="http://schemas.microsoft.com/office/spreadsheetml/2009/9/main" objectType="CheckBox" fmlaLink="$AA$197" noThreeD="1"/>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85725</xdr:colOff>
      <xdr:row>163</xdr:row>
      <xdr:rowOff>0</xdr:rowOff>
    </xdr:from>
    <xdr:to>
      <xdr:col>16</xdr:col>
      <xdr:colOff>381000</xdr:colOff>
      <xdr:row>173</xdr:row>
      <xdr:rowOff>9525</xdr:rowOff>
    </xdr:to>
    <xdr:graphicFrame macro="">
      <xdr:nvGraphicFramePr>
        <xdr:cNvPr id="10129076" name="Chart 2">
          <a:extLst>
            <a:ext uri="{FF2B5EF4-FFF2-40B4-BE49-F238E27FC236}">
              <a16:creationId xmlns:a16="http://schemas.microsoft.com/office/drawing/2014/main" id="{00000000-0008-0000-0000-0000B4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85725</xdr:colOff>
          <xdr:row>192</xdr:row>
          <xdr:rowOff>19050</xdr:rowOff>
        </xdr:from>
        <xdr:to>
          <xdr:col>17</xdr:col>
          <xdr:colOff>152400</xdr:colOff>
          <xdr:row>192</xdr:row>
          <xdr:rowOff>180975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SO(2) Design, implement, and evaluate a computing-based solution to meet a given set of computing requirements in the context of the program’s discipline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193</xdr:row>
          <xdr:rowOff>19050</xdr:rowOff>
        </xdr:from>
        <xdr:to>
          <xdr:col>16</xdr:col>
          <xdr:colOff>219075</xdr:colOff>
          <xdr:row>193</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SO(3) Communicate effectively in a variety of professional contexts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194</xdr:row>
          <xdr:rowOff>0</xdr:rowOff>
        </xdr:from>
        <xdr:to>
          <xdr:col>16</xdr:col>
          <xdr:colOff>257175</xdr:colOff>
          <xdr:row>195</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SO(4) Recognize professional responsibilities and make informed judgments in computing practice based on legal and ethical principles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196</xdr:row>
          <xdr:rowOff>200025</xdr:rowOff>
        </xdr:from>
        <xdr:to>
          <xdr:col>16</xdr:col>
          <xdr:colOff>371475</xdr:colOff>
          <xdr:row>198</xdr:row>
          <xdr:rowOff>38100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SO(7) An ability to apply knowledge of computing and mathematics appropriate to the discipline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191</xdr:row>
          <xdr:rowOff>38100</xdr:rowOff>
        </xdr:from>
        <xdr:to>
          <xdr:col>16</xdr:col>
          <xdr:colOff>219075</xdr:colOff>
          <xdr:row>192</xdr:row>
          <xdr:rowOff>0</xdr:rowOff>
        </xdr:to>
        <xdr:sp macro="" textlink="">
          <xdr:nvSpPr>
            <xdr:cNvPr id="5202" name="Check Box 82" descr="SO(1) Analyze a complex computing problem and to apply principles of computing and other relevant disciplines to identify solutions"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SO(1) Analyze a complex computing problem and to apply principles of computing and other relevant disciplines to identify solutions</a:t>
              </a:r>
            </a:p>
          </xdr:txBody>
        </xdr:sp>
        <xdr:clientData fLocksWithSheet="0"/>
      </xdr:twoCellAnchor>
    </mc:Choice>
    <mc:Fallback/>
  </mc:AlternateContent>
  <xdr:twoCellAnchor>
    <xdr:from>
      <xdr:col>0</xdr:col>
      <xdr:colOff>295275</xdr:colOff>
      <xdr:row>427</xdr:row>
      <xdr:rowOff>9525</xdr:rowOff>
    </xdr:from>
    <xdr:to>
      <xdr:col>8</xdr:col>
      <xdr:colOff>219075</xdr:colOff>
      <xdr:row>440</xdr:row>
      <xdr:rowOff>9525</xdr:rowOff>
    </xdr:to>
    <xdr:graphicFrame macro="">
      <xdr:nvGraphicFramePr>
        <xdr:cNvPr id="10129077" name="Chart 3">
          <a:extLst>
            <a:ext uri="{FF2B5EF4-FFF2-40B4-BE49-F238E27FC236}">
              <a16:creationId xmlns:a16="http://schemas.microsoft.com/office/drawing/2014/main" id="{00000000-0008-0000-0000-0000B5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390525</xdr:colOff>
      <xdr:row>427</xdr:row>
      <xdr:rowOff>28575</xdr:rowOff>
    </xdr:from>
    <xdr:to>
      <xdr:col>17</xdr:col>
      <xdr:colOff>47625</xdr:colOff>
      <xdr:row>440</xdr:row>
      <xdr:rowOff>19050</xdr:rowOff>
    </xdr:to>
    <xdr:graphicFrame macro="">
      <xdr:nvGraphicFramePr>
        <xdr:cNvPr id="10129078" name="Chart 4">
          <a:extLst>
            <a:ext uri="{FF2B5EF4-FFF2-40B4-BE49-F238E27FC236}">
              <a16:creationId xmlns:a16="http://schemas.microsoft.com/office/drawing/2014/main" id="{00000000-0008-0000-0000-0000B6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152400</xdr:colOff>
      <xdr:row>340</xdr:row>
      <xdr:rowOff>76200</xdr:rowOff>
    </xdr:from>
    <xdr:to>
      <xdr:col>12</xdr:col>
      <xdr:colOff>247650</xdr:colOff>
      <xdr:row>355</xdr:row>
      <xdr:rowOff>19050</xdr:rowOff>
    </xdr:to>
    <xdr:graphicFrame macro="">
      <xdr:nvGraphicFramePr>
        <xdr:cNvPr id="10129079" name="Chart 5">
          <a:extLst>
            <a:ext uri="{FF2B5EF4-FFF2-40B4-BE49-F238E27FC236}">
              <a16:creationId xmlns:a16="http://schemas.microsoft.com/office/drawing/2014/main" id="{00000000-0008-0000-0000-0000B7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xdr:colOff>
      <xdr:row>357</xdr:row>
      <xdr:rowOff>57150</xdr:rowOff>
    </xdr:from>
    <xdr:to>
      <xdr:col>12</xdr:col>
      <xdr:colOff>247650</xdr:colOff>
      <xdr:row>364</xdr:row>
      <xdr:rowOff>333375</xdr:rowOff>
    </xdr:to>
    <xdr:graphicFrame macro="">
      <xdr:nvGraphicFramePr>
        <xdr:cNvPr id="10129080" name="Chart 6">
          <a:extLst>
            <a:ext uri="{FF2B5EF4-FFF2-40B4-BE49-F238E27FC236}">
              <a16:creationId xmlns:a16="http://schemas.microsoft.com/office/drawing/2014/main" id="{00000000-0008-0000-0000-0000B8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171450</xdr:colOff>
      <xdr:row>450</xdr:row>
      <xdr:rowOff>266700</xdr:rowOff>
    </xdr:from>
    <xdr:to>
      <xdr:col>16</xdr:col>
      <xdr:colOff>180975</xdr:colOff>
      <xdr:row>460</xdr:row>
      <xdr:rowOff>104775</xdr:rowOff>
    </xdr:to>
    <xdr:graphicFrame macro="">
      <xdr:nvGraphicFramePr>
        <xdr:cNvPr id="10129081" name="Chart 3">
          <a:extLst>
            <a:ext uri="{FF2B5EF4-FFF2-40B4-BE49-F238E27FC236}">
              <a16:creationId xmlns:a16="http://schemas.microsoft.com/office/drawing/2014/main" id="{00000000-0008-0000-0000-0000B9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123825</xdr:colOff>
      <xdr:row>476</xdr:row>
      <xdr:rowOff>28575</xdr:rowOff>
    </xdr:from>
    <xdr:to>
      <xdr:col>15</xdr:col>
      <xdr:colOff>219075</xdr:colOff>
      <xdr:row>487</xdr:row>
      <xdr:rowOff>19050</xdr:rowOff>
    </xdr:to>
    <xdr:graphicFrame macro="">
      <xdr:nvGraphicFramePr>
        <xdr:cNvPr id="10129082" name="Chart 4">
          <a:extLst>
            <a:ext uri="{FF2B5EF4-FFF2-40B4-BE49-F238E27FC236}">
              <a16:creationId xmlns:a16="http://schemas.microsoft.com/office/drawing/2014/main" id="{00000000-0008-0000-0000-0000BA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342900</xdr:colOff>
      <xdr:row>3</xdr:row>
      <xdr:rowOff>57150</xdr:rowOff>
    </xdr:from>
    <xdr:to>
      <xdr:col>17</xdr:col>
      <xdr:colOff>257175</xdr:colOff>
      <xdr:row>13</xdr:row>
      <xdr:rowOff>9525</xdr:rowOff>
    </xdr:to>
    <xdr:pic>
      <xdr:nvPicPr>
        <xdr:cNvPr id="10129083" name="Picture 19">
          <a:extLst>
            <a:ext uri="{FF2B5EF4-FFF2-40B4-BE49-F238E27FC236}">
              <a16:creationId xmlns:a16="http://schemas.microsoft.com/office/drawing/2014/main" id="{00000000-0008-0000-0000-0000BB8E9A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972050" y="628650"/>
          <a:ext cx="2790825"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521</xdr:row>
      <xdr:rowOff>38100</xdr:rowOff>
    </xdr:from>
    <xdr:to>
      <xdr:col>16</xdr:col>
      <xdr:colOff>66675</xdr:colOff>
      <xdr:row>529</xdr:row>
      <xdr:rowOff>180975</xdr:rowOff>
    </xdr:to>
    <xdr:graphicFrame macro="">
      <xdr:nvGraphicFramePr>
        <xdr:cNvPr id="10129084" name="Chart 1">
          <a:extLst>
            <a:ext uri="{FF2B5EF4-FFF2-40B4-BE49-F238E27FC236}">
              <a16:creationId xmlns:a16="http://schemas.microsoft.com/office/drawing/2014/main" id="{00000000-0008-0000-0000-0000BC8E9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104775</xdr:colOff>
          <xdr:row>198</xdr:row>
          <xdr:rowOff>28575</xdr:rowOff>
        </xdr:from>
        <xdr:to>
          <xdr:col>16</xdr:col>
          <xdr:colOff>304800</xdr:colOff>
          <xdr:row>199</xdr:row>
          <xdr:rowOff>19050</xdr:rowOff>
        </xdr:to>
        <xdr:sp macro="" textlink="">
          <xdr:nvSpPr>
            <xdr:cNvPr id="6794655" name="Check Box 8607" descr="SO(8) An ability to understand a problem and identify the computing requirements appropriate to its solution" hidden="1">
              <a:extLst>
                <a:ext uri="{63B3BB69-23CF-44E3-9099-C40C66FF867C}">
                  <a14:compatExt spid="_x0000_s6794655"/>
                </a:ext>
                <a:ext uri="{FF2B5EF4-FFF2-40B4-BE49-F238E27FC236}">
                  <a16:creationId xmlns:a16="http://schemas.microsoft.com/office/drawing/2014/main" id="{00000000-0008-0000-0000-00009FAD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SO(8) An ability to understand a problem and identify the computing requirements appropriate to its solution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195</xdr:row>
          <xdr:rowOff>19050</xdr:rowOff>
        </xdr:from>
        <xdr:to>
          <xdr:col>15</xdr:col>
          <xdr:colOff>285750</xdr:colOff>
          <xdr:row>195</xdr:row>
          <xdr:rowOff>200025</xdr:rowOff>
        </xdr:to>
        <xdr:sp macro="" textlink="">
          <xdr:nvSpPr>
            <xdr:cNvPr id="6794658" name="Check Box 8610" descr="SO(1) Analyze a complex computing problem and to apply principles of computing and other relevant disciplines to identify solutions" hidden="1">
              <a:extLst>
                <a:ext uri="{63B3BB69-23CF-44E3-9099-C40C66FF867C}">
                  <a14:compatExt spid="_x0000_s6794658"/>
                </a:ext>
                <a:ext uri="{FF2B5EF4-FFF2-40B4-BE49-F238E27FC236}">
                  <a16:creationId xmlns:a16="http://schemas.microsoft.com/office/drawing/2014/main" id="{00000000-0008-0000-0000-0000A2AD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SO(5) Function effectively as a member or leader of a team engaged in activities appropriate to the program’s discipline.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196</xdr:row>
          <xdr:rowOff>28575</xdr:rowOff>
        </xdr:from>
        <xdr:to>
          <xdr:col>0</xdr:col>
          <xdr:colOff>552450</xdr:colOff>
          <xdr:row>196</xdr:row>
          <xdr:rowOff>152400</xdr:rowOff>
        </xdr:to>
        <xdr:sp macro="" textlink="">
          <xdr:nvSpPr>
            <xdr:cNvPr id="6794661" name="Check Box 8613" descr="SO(1) Analyze a complex computing problem and to apply principles of computing and other relevant disciplines to identify solutions" hidden="1">
              <a:extLst>
                <a:ext uri="{63B3BB69-23CF-44E3-9099-C40C66FF867C}">
                  <a14:compatExt spid="_x0000_s6794661"/>
                </a:ext>
                <a:ext uri="{FF2B5EF4-FFF2-40B4-BE49-F238E27FC236}">
                  <a16:creationId xmlns:a16="http://schemas.microsoft.com/office/drawing/2014/main" id="{00000000-0008-0000-0000-0000A5AD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SO(6) </a:t>
              </a:r>
            </a:p>
          </xdr:txBody>
        </xdr:sp>
        <xdr:clientData fLocksWithSheet="0"/>
      </xdr:twoCellAnchor>
    </mc:Choice>
    <mc:Fallback/>
  </mc:AlternateContent>
  <xdr:twoCellAnchor editAs="oneCell">
    <xdr:from>
      <xdr:col>0</xdr:col>
      <xdr:colOff>66675</xdr:colOff>
      <xdr:row>3</xdr:row>
      <xdr:rowOff>47625</xdr:rowOff>
    </xdr:from>
    <xdr:to>
      <xdr:col>4</xdr:col>
      <xdr:colOff>9525</xdr:colOff>
      <xdr:row>13</xdr:row>
      <xdr:rowOff>0</xdr:rowOff>
    </xdr:to>
    <xdr:pic>
      <xdr:nvPicPr>
        <xdr:cNvPr id="10129085" name="Picture 2">
          <a:extLst>
            <a:ext uri="{FF2B5EF4-FFF2-40B4-BE49-F238E27FC236}">
              <a16:creationId xmlns:a16="http://schemas.microsoft.com/office/drawing/2014/main" id="{00000000-0008-0000-0000-0000BD8E9A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675" y="619125"/>
          <a:ext cx="1857375"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8:AK590"/>
  <sheetViews>
    <sheetView showGridLines="0" view="pageBreakPreview" zoomScale="115" zoomScaleNormal="115" zoomScaleSheetLayoutView="115" workbookViewId="0"/>
  </sheetViews>
  <sheetFormatPr defaultRowHeight="15" x14ac:dyDescent="0.25"/>
  <cols>
    <col min="1" max="1" width="8.7109375" customWidth="1"/>
    <col min="2" max="2" width="6.5703125" customWidth="1"/>
    <col min="3" max="3" width="7.5703125" customWidth="1"/>
    <col min="4" max="4" width="5.85546875" customWidth="1"/>
    <col min="5" max="5" width="6.28515625" customWidth="1"/>
    <col min="6" max="6" width="6.42578125" customWidth="1"/>
    <col min="7" max="7" width="7" customWidth="1"/>
    <col min="8" max="8" width="5.85546875" customWidth="1"/>
    <col min="9" max="9" width="7.42578125" customWidth="1"/>
    <col min="10" max="10" width="7.7109375" customWidth="1"/>
    <col min="11" max="11" width="5.28515625" customWidth="1"/>
    <col min="12" max="12" width="5.7109375" customWidth="1"/>
    <col min="13" max="13" width="7.140625" customWidth="1"/>
    <col min="14" max="14" width="6.5703125" customWidth="1"/>
    <col min="15" max="15" width="6.85546875" customWidth="1"/>
    <col min="16" max="16" width="5.28515625" customWidth="1"/>
    <col min="17" max="17" width="6.28515625" customWidth="1"/>
    <col min="18" max="18" width="4.7109375" customWidth="1"/>
    <col min="19" max="19" width="5.42578125" hidden="1" customWidth="1"/>
    <col min="20" max="20" width="9.42578125" hidden="1" customWidth="1"/>
    <col min="21" max="21" width="15.140625" style="57" hidden="1" customWidth="1"/>
    <col min="22" max="22" width="16.140625" hidden="1" customWidth="1"/>
    <col min="23" max="23" width="19.140625" hidden="1" customWidth="1"/>
    <col min="24" max="24" width="17.28515625" hidden="1" customWidth="1"/>
    <col min="25" max="25" width="18.42578125" hidden="1" customWidth="1"/>
    <col min="26" max="26" width="12.5703125" hidden="1" customWidth="1"/>
    <col min="27" max="29" width="9.140625" hidden="1" customWidth="1"/>
    <col min="30" max="30" width="9" hidden="1" customWidth="1"/>
    <col min="31" max="37" width="9.140625" hidden="1" customWidth="1"/>
    <col min="38" max="51" width="9.140625" customWidth="1"/>
  </cols>
  <sheetData>
    <row r="18" spans="1:26" x14ac:dyDescent="0.25">
      <c r="X18" s="172"/>
      <c r="Y18" s="173" t="s">
        <v>297</v>
      </c>
      <c r="Z18" s="172"/>
    </row>
    <row r="19" spans="1:26" x14ac:dyDescent="0.25">
      <c r="X19" s="172"/>
      <c r="Y19" s="173" t="s">
        <v>298</v>
      </c>
      <c r="Z19" s="172"/>
    </row>
    <row r="20" spans="1:26" x14ac:dyDescent="0.25">
      <c r="Y20" s="173" t="s">
        <v>299</v>
      </c>
    </row>
    <row r="21" spans="1:26" ht="15" customHeight="1" x14ac:dyDescent="0.25">
      <c r="A21" s="256" t="s">
        <v>275</v>
      </c>
      <c r="B21" s="256"/>
      <c r="C21" s="256"/>
      <c r="D21" s="256"/>
      <c r="E21" s="256"/>
      <c r="F21" s="256"/>
      <c r="G21" s="256"/>
      <c r="H21" s="256"/>
      <c r="I21" s="256"/>
      <c r="J21" s="256"/>
      <c r="K21" s="256"/>
      <c r="L21" s="256"/>
      <c r="M21" s="256"/>
      <c r="N21" s="256"/>
      <c r="O21" s="256"/>
      <c r="P21" s="256"/>
      <c r="Q21" s="256"/>
      <c r="Y21" s="173" t="s">
        <v>268</v>
      </c>
    </row>
    <row r="22" spans="1:26" ht="15" customHeight="1" x14ac:dyDescent="0.25">
      <c r="A22" s="256"/>
      <c r="B22" s="256"/>
      <c r="C22" s="256"/>
      <c r="D22" s="256"/>
      <c r="E22" s="256"/>
      <c r="F22" s="256"/>
      <c r="G22" s="256"/>
      <c r="H22" s="256"/>
      <c r="I22" s="256"/>
      <c r="J22" s="256"/>
      <c r="K22" s="256"/>
      <c r="L22" s="256"/>
      <c r="M22" s="256"/>
      <c r="N22" s="256"/>
      <c r="O22" s="256"/>
      <c r="P22" s="256"/>
      <c r="Q22" s="256"/>
    </row>
    <row r="23" spans="1:26" ht="15" customHeight="1" x14ac:dyDescent="0.25">
      <c r="A23" s="256"/>
      <c r="B23" s="256"/>
      <c r="C23" s="256"/>
      <c r="D23" s="256"/>
      <c r="E23" s="256"/>
      <c r="F23" s="256"/>
      <c r="G23" s="256"/>
      <c r="H23" s="256"/>
      <c r="I23" s="256"/>
      <c r="J23" s="256"/>
      <c r="K23" s="256"/>
      <c r="L23" s="256"/>
      <c r="M23" s="256"/>
      <c r="N23" s="256"/>
      <c r="O23" s="256"/>
      <c r="P23" s="256"/>
      <c r="Q23" s="256"/>
    </row>
    <row r="24" spans="1:26" x14ac:dyDescent="0.25">
      <c r="A24" s="155"/>
      <c r="B24" s="155"/>
      <c r="C24" s="155"/>
      <c r="D24" s="155"/>
      <c r="E24" s="155"/>
      <c r="F24" s="259" t="s">
        <v>297</v>
      </c>
      <c r="G24" s="259"/>
      <c r="H24" s="259"/>
      <c r="I24" s="259"/>
      <c r="J24" s="259"/>
      <c r="K24" s="259"/>
      <c r="L24" s="259"/>
      <c r="M24" s="259"/>
      <c r="N24" s="155"/>
      <c r="O24" s="155"/>
      <c r="P24" s="155"/>
      <c r="Q24" s="155"/>
      <c r="R24" s="155"/>
    </row>
    <row r="27" spans="1:26" ht="15.75" x14ac:dyDescent="0.25">
      <c r="A27" s="258">
        <f>'Result Statistics'!C9</f>
        <v>0</v>
      </c>
      <c r="B27" s="258"/>
      <c r="C27" s="258"/>
      <c r="D27" s="258"/>
      <c r="E27" s="258"/>
      <c r="F27" s="258"/>
      <c r="G27" s="258"/>
      <c r="H27" s="258"/>
      <c r="I27" s="258"/>
      <c r="J27" s="258"/>
      <c r="K27" s="258"/>
      <c r="L27" s="258"/>
      <c r="M27" s="258"/>
      <c r="N27" s="258"/>
      <c r="O27" s="258"/>
      <c r="P27" s="258"/>
      <c r="Q27" s="258"/>
      <c r="R27" s="258"/>
    </row>
    <row r="28" spans="1:26" x14ac:dyDescent="0.25">
      <c r="A28" s="257" t="s">
        <v>291</v>
      </c>
      <c r="B28" s="257"/>
      <c r="C28" s="257"/>
      <c r="D28" s="257"/>
      <c r="E28" s="257"/>
      <c r="F28" s="257"/>
      <c r="G28" s="257"/>
      <c r="H28" s="257"/>
      <c r="I28" s="257"/>
      <c r="J28" s="257"/>
      <c r="K28" s="257"/>
      <c r="L28" s="257"/>
      <c r="M28" s="257"/>
      <c r="N28" s="257"/>
      <c r="O28" s="257"/>
      <c r="P28" s="257"/>
      <c r="Q28" s="257"/>
      <c r="R28" s="257"/>
    </row>
    <row r="30" spans="1:26" x14ac:dyDescent="0.25">
      <c r="A30" s="260" t="s">
        <v>157</v>
      </c>
      <c r="B30" s="260"/>
      <c r="C30" s="260"/>
      <c r="D30" s="260"/>
      <c r="E30" s="260"/>
      <c r="F30" s="260"/>
      <c r="G30" s="260"/>
      <c r="H30" s="260"/>
      <c r="I30" s="260"/>
      <c r="J30" s="260"/>
      <c r="K30" s="260"/>
      <c r="L30" s="260"/>
      <c r="M30" s="260"/>
      <c r="N30" s="260"/>
      <c r="O30" s="260"/>
      <c r="P30" s="260"/>
      <c r="Q30" s="260"/>
      <c r="R30" s="260"/>
    </row>
    <row r="31" spans="1:26" x14ac:dyDescent="0.25">
      <c r="A31" s="263">
        <f>'Result Statistics'!C13</f>
        <v>0</v>
      </c>
      <c r="B31" s="263"/>
      <c r="C31" s="263"/>
      <c r="D31" s="263"/>
      <c r="E31" s="263"/>
      <c r="F31" s="263"/>
      <c r="G31" s="263"/>
      <c r="H31" s="263"/>
      <c r="I31" s="263"/>
      <c r="J31" s="263"/>
      <c r="K31" s="263"/>
      <c r="L31" s="263"/>
      <c r="M31" s="263"/>
      <c r="N31" s="263"/>
      <c r="O31" s="263"/>
      <c r="P31" s="263"/>
      <c r="Q31" s="263"/>
      <c r="R31" s="263"/>
    </row>
    <row r="32" spans="1:26" x14ac:dyDescent="0.25">
      <c r="A32" s="57"/>
      <c r="B32" s="57"/>
      <c r="C32" s="57"/>
      <c r="D32" s="57"/>
      <c r="E32" s="57"/>
      <c r="F32" s="57"/>
      <c r="G32" s="57"/>
      <c r="H32" s="57"/>
      <c r="I32" s="57"/>
      <c r="J32" s="57"/>
      <c r="K32" s="57"/>
      <c r="L32" s="57"/>
      <c r="M32" s="57"/>
      <c r="N32" s="57"/>
      <c r="O32" s="57"/>
    </row>
    <row r="33" spans="1:15" x14ac:dyDescent="0.25">
      <c r="J33" s="395" t="s">
        <v>300</v>
      </c>
      <c r="K33" s="395"/>
      <c r="L33" s="395"/>
    </row>
    <row r="37" spans="1:15" ht="18" x14ac:dyDescent="0.25">
      <c r="A37" s="400" t="s">
        <v>158</v>
      </c>
      <c r="B37" s="400"/>
      <c r="C37" s="400"/>
      <c r="D37" s="400"/>
      <c r="E37" s="400"/>
      <c r="F37" s="400"/>
      <c r="G37" s="400"/>
      <c r="H37" s="400"/>
      <c r="I37" s="400"/>
      <c r="J37" s="400"/>
      <c r="K37" s="400"/>
      <c r="L37" s="400"/>
      <c r="M37" s="400"/>
      <c r="N37" s="400"/>
      <c r="O37" s="400"/>
    </row>
    <row r="39" spans="1:15" x14ac:dyDescent="0.25">
      <c r="B39" s="1" t="s">
        <v>159</v>
      </c>
      <c r="C39" s="1"/>
      <c r="D39" s="1"/>
      <c r="E39" s="1"/>
      <c r="F39" s="1"/>
      <c r="G39" s="1"/>
      <c r="H39" s="1"/>
      <c r="I39" s="1"/>
      <c r="J39" s="1"/>
      <c r="K39" s="1"/>
      <c r="L39" s="1"/>
      <c r="M39" s="1">
        <v>3</v>
      </c>
    </row>
    <row r="40" spans="1:15" x14ac:dyDescent="0.25">
      <c r="B40" s="1" t="s">
        <v>70</v>
      </c>
      <c r="C40" s="1"/>
      <c r="D40" s="1"/>
      <c r="E40" s="1"/>
      <c r="F40" s="1"/>
      <c r="G40" s="1"/>
      <c r="H40" s="1"/>
      <c r="I40" s="1"/>
      <c r="J40" s="1"/>
      <c r="K40" s="1"/>
      <c r="L40" s="1"/>
      <c r="M40" s="1">
        <v>5</v>
      </c>
    </row>
    <row r="41" spans="1:15" x14ac:dyDescent="0.25">
      <c r="B41" s="1" t="s">
        <v>72</v>
      </c>
      <c r="C41" s="1"/>
      <c r="D41" s="1"/>
      <c r="E41" s="1"/>
      <c r="F41" s="1"/>
      <c r="G41" s="1"/>
      <c r="H41" s="1"/>
      <c r="I41" s="1"/>
      <c r="J41" s="1"/>
      <c r="K41" s="1"/>
      <c r="L41" s="1"/>
      <c r="M41" s="1">
        <v>5</v>
      </c>
    </row>
    <row r="42" spans="1:15" x14ac:dyDescent="0.25">
      <c r="B42" s="1" t="s">
        <v>76</v>
      </c>
      <c r="C42" s="1"/>
      <c r="D42" s="1"/>
      <c r="E42" s="1"/>
      <c r="F42" s="1"/>
      <c r="G42" s="1"/>
      <c r="H42" s="1"/>
      <c r="I42" s="1"/>
      <c r="J42" s="1"/>
      <c r="K42" s="1"/>
      <c r="L42" s="1"/>
      <c r="M42" s="1">
        <v>6</v>
      </c>
    </row>
    <row r="43" spans="1:15" x14ac:dyDescent="0.25">
      <c r="B43" s="1" t="s">
        <v>161</v>
      </c>
      <c r="C43" s="1"/>
      <c r="D43" s="1"/>
      <c r="E43" s="1"/>
      <c r="F43" s="1"/>
      <c r="G43" s="1"/>
      <c r="H43" s="1"/>
      <c r="I43" s="1"/>
      <c r="J43" s="1"/>
      <c r="K43" s="1"/>
      <c r="L43" s="1"/>
      <c r="M43" s="1">
        <v>6</v>
      </c>
    </row>
    <row r="44" spans="1:15" x14ac:dyDescent="0.25">
      <c r="B44" s="1"/>
      <c r="C44" s="401" t="s">
        <v>16</v>
      </c>
      <c r="D44" s="401"/>
      <c r="E44" s="401"/>
      <c r="F44" s="401"/>
      <c r="G44" s="401"/>
      <c r="H44" s="401"/>
      <c r="I44" s="401"/>
      <c r="J44" s="401"/>
      <c r="K44" s="401"/>
      <c r="L44" s="401"/>
      <c r="M44" s="1">
        <v>6</v>
      </c>
    </row>
    <row r="45" spans="1:15" x14ac:dyDescent="0.25">
      <c r="B45" s="1"/>
      <c r="C45" s="401"/>
      <c r="D45" s="401"/>
      <c r="E45" s="401"/>
      <c r="F45" s="401"/>
      <c r="G45" s="401"/>
      <c r="H45" s="401"/>
      <c r="I45" s="401"/>
      <c r="J45" s="401"/>
      <c r="K45" s="401"/>
      <c r="L45" s="401"/>
      <c r="M45" s="1"/>
    </row>
    <row r="46" spans="1:15" x14ac:dyDescent="0.25">
      <c r="B46" s="1"/>
      <c r="C46" s="401" t="s">
        <v>116</v>
      </c>
      <c r="D46" s="401"/>
      <c r="E46" s="401"/>
      <c r="F46" s="401"/>
      <c r="G46" s="401"/>
      <c r="H46" s="401"/>
      <c r="I46" s="401"/>
      <c r="J46" s="401"/>
      <c r="K46" s="401"/>
      <c r="L46" s="401"/>
      <c r="M46" s="1">
        <v>8</v>
      </c>
    </row>
    <row r="47" spans="1:15" x14ac:dyDescent="0.25">
      <c r="B47" s="1"/>
      <c r="C47" s="401"/>
      <c r="D47" s="401"/>
      <c r="E47" s="401"/>
      <c r="F47" s="401"/>
      <c r="G47" s="401"/>
      <c r="H47" s="401"/>
      <c r="I47" s="401"/>
      <c r="J47" s="401"/>
      <c r="K47" s="401"/>
      <c r="L47" s="401"/>
      <c r="M47" s="1"/>
    </row>
    <row r="48" spans="1:15" x14ac:dyDescent="0.25">
      <c r="B48" s="1"/>
      <c r="C48" s="1" t="s">
        <v>262</v>
      </c>
      <c r="D48" s="1"/>
      <c r="E48" s="1"/>
      <c r="F48" s="1"/>
      <c r="G48" s="1"/>
      <c r="H48" s="1"/>
      <c r="I48" s="1"/>
      <c r="J48" s="1"/>
      <c r="K48" s="1"/>
      <c r="L48" s="1"/>
      <c r="M48" s="1"/>
    </row>
    <row r="49" spans="1:15" x14ac:dyDescent="0.25">
      <c r="B49" s="1"/>
      <c r="C49" s="1" t="s">
        <v>128</v>
      </c>
      <c r="D49" s="1"/>
      <c r="E49" s="1"/>
      <c r="F49" s="1"/>
      <c r="G49" s="1"/>
      <c r="H49" s="1"/>
      <c r="I49" s="1"/>
      <c r="J49" s="1"/>
      <c r="K49" s="1"/>
      <c r="L49" s="1"/>
      <c r="M49" s="1">
        <v>10</v>
      </c>
    </row>
    <row r="50" spans="1:15" x14ac:dyDescent="0.25">
      <c r="B50" s="1" t="s">
        <v>135</v>
      </c>
      <c r="C50" s="1"/>
      <c r="D50" s="1"/>
      <c r="E50" s="1"/>
      <c r="F50" s="1"/>
      <c r="G50" s="1"/>
      <c r="H50" s="1"/>
      <c r="I50" s="1"/>
      <c r="J50" s="1"/>
      <c r="K50" s="1"/>
      <c r="L50" s="1"/>
      <c r="M50" s="1">
        <v>13</v>
      </c>
    </row>
    <row r="51" spans="1:15" x14ac:dyDescent="0.25">
      <c r="B51" s="1" t="s">
        <v>160</v>
      </c>
      <c r="C51" s="1"/>
      <c r="D51" s="1"/>
      <c r="E51" s="1"/>
      <c r="F51" s="1"/>
      <c r="G51" s="1"/>
      <c r="H51" s="1"/>
      <c r="I51" s="1"/>
      <c r="J51" s="1"/>
      <c r="K51" s="1"/>
      <c r="L51" s="1"/>
      <c r="M51" s="1">
        <v>14</v>
      </c>
    </row>
    <row r="52" spans="1:15" ht="15.75" x14ac:dyDescent="0.25">
      <c r="A52" s="72"/>
      <c r="B52" s="16"/>
      <c r="C52" s="16"/>
      <c r="D52" s="16"/>
      <c r="E52" s="16"/>
      <c r="F52" s="16"/>
      <c r="G52" s="16"/>
      <c r="H52" s="16"/>
      <c r="I52" s="16"/>
      <c r="J52" s="16"/>
      <c r="K52" s="16"/>
      <c r="L52" s="16"/>
      <c r="M52" s="16"/>
      <c r="N52" s="72"/>
      <c r="O52" s="72"/>
    </row>
    <row r="53" spans="1:15" ht="15.75" x14ac:dyDescent="0.25">
      <c r="A53" s="72"/>
      <c r="B53" s="16"/>
      <c r="C53" s="16"/>
      <c r="D53" s="16"/>
      <c r="E53" s="16"/>
      <c r="F53" s="16"/>
      <c r="G53" s="16"/>
      <c r="H53" s="16"/>
      <c r="I53" s="16"/>
      <c r="J53" s="16"/>
      <c r="K53" s="16"/>
      <c r="L53" s="16"/>
      <c r="M53" s="16"/>
      <c r="N53" s="72"/>
      <c r="O53" s="72"/>
    </row>
    <row r="67" spans="1:19" ht="20.25" x14ac:dyDescent="0.3">
      <c r="A67" s="262" t="s">
        <v>79</v>
      </c>
      <c r="B67" s="262"/>
      <c r="C67" s="262"/>
      <c r="D67" s="262"/>
      <c r="E67" s="262"/>
      <c r="F67" s="262"/>
      <c r="G67" s="262"/>
      <c r="H67" s="262"/>
      <c r="I67" s="262"/>
      <c r="J67" s="262"/>
      <c r="K67" s="262"/>
      <c r="L67" s="262"/>
      <c r="M67" s="262"/>
      <c r="N67" s="262"/>
      <c r="O67" s="262"/>
      <c r="P67" s="55"/>
      <c r="Q67" s="4"/>
      <c r="R67" s="4"/>
      <c r="S67" s="4"/>
    </row>
    <row r="68" spans="1:19" x14ac:dyDescent="0.25">
      <c r="A68" s="1"/>
      <c r="B68" s="1"/>
      <c r="C68" s="1"/>
      <c r="D68" s="1"/>
      <c r="E68" s="1"/>
      <c r="F68" s="1"/>
      <c r="G68" s="1"/>
      <c r="H68" s="1"/>
      <c r="I68" s="1"/>
      <c r="J68" s="1"/>
      <c r="K68" s="1"/>
      <c r="L68" s="1"/>
      <c r="M68" s="1"/>
      <c r="N68" s="1"/>
      <c r="O68" s="1"/>
      <c r="P68" s="1"/>
      <c r="Q68" s="1"/>
      <c r="R68" s="1"/>
      <c r="S68" s="1"/>
    </row>
    <row r="69" spans="1:19" ht="15" customHeight="1" x14ac:dyDescent="0.25">
      <c r="A69" s="397" t="s">
        <v>80</v>
      </c>
      <c r="B69" s="397"/>
      <c r="C69" s="397"/>
      <c r="D69" s="397"/>
      <c r="E69" s="397"/>
      <c r="F69" s="397"/>
      <c r="G69" s="397"/>
      <c r="H69" s="397"/>
      <c r="I69" s="397"/>
      <c r="J69" s="397"/>
      <c r="K69" s="397"/>
      <c r="L69" s="397"/>
      <c r="M69" s="397"/>
      <c r="N69" s="397"/>
      <c r="O69" s="397"/>
      <c r="P69" s="397"/>
      <c r="Q69" s="397"/>
      <c r="R69" s="187"/>
      <c r="S69" s="188"/>
    </row>
    <row r="70" spans="1:19" x14ac:dyDescent="0.25">
      <c r="A70" s="397"/>
      <c r="B70" s="397"/>
      <c r="C70" s="397"/>
      <c r="D70" s="397"/>
      <c r="E70" s="397"/>
      <c r="F70" s="397"/>
      <c r="G70" s="397"/>
      <c r="H70" s="397"/>
      <c r="I70" s="397"/>
      <c r="J70" s="397"/>
      <c r="K70" s="397"/>
      <c r="L70" s="397"/>
      <c r="M70" s="397"/>
      <c r="N70" s="397"/>
      <c r="O70" s="397"/>
      <c r="P70" s="397"/>
      <c r="Q70" s="397"/>
      <c r="R70" s="187"/>
      <c r="S70" s="188"/>
    </row>
    <row r="71" spans="1:19" ht="15" customHeight="1" x14ac:dyDescent="0.25">
      <c r="A71" s="322" t="s">
        <v>155</v>
      </c>
      <c r="B71" s="322"/>
      <c r="C71" s="322"/>
      <c r="D71" s="322"/>
      <c r="E71" s="322"/>
      <c r="F71" s="322"/>
      <c r="G71" s="322"/>
      <c r="H71" s="322"/>
      <c r="I71" s="322"/>
      <c r="J71" s="322"/>
      <c r="K71" s="322"/>
      <c r="L71" s="322"/>
      <c r="M71" s="322"/>
      <c r="N71" s="322"/>
      <c r="O71" s="322"/>
      <c r="P71" s="322"/>
      <c r="Q71" s="322"/>
      <c r="R71" s="189"/>
      <c r="S71" s="190"/>
    </row>
    <row r="72" spans="1:19" ht="15" customHeight="1" x14ac:dyDescent="0.25">
      <c r="A72" s="322"/>
      <c r="B72" s="322"/>
      <c r="C72" s="322"/>
      <c r="D72" s="322"/>
      <c r="E72" s="322"/>
      <c r="F72" s="322"/>
      <c r="G72" s="322"/>
      <c r="H72" s="322"/>
      <c r="I72" s="322"/>
      <c r="J72" s="322"/>
      <c r="K72" s="322"/>
      <c r="L72" s="322"/>
      <c r="M72" s="322"/>
      <c r="N72" s="322"/>
      <c r="O72" s="322"/>
      <c r="P72" s="322"/>
      <c r="Q72" s="322"/>
      <c r="R72" s="187"/>
      <c r="S72" s="188"/>
    </row>
    <row r="73" spans="1:19" x14ac:dyDescent="0.25">
      <c r="A73" s="322"/>
      <c r="B73" s="322"/>
      <c r="C73" s="322"/>
      <c r="D73" s="322"/>
      <c r="E73" s="322"/>
      <c r="F73" s="322"/>
      <c r="G73" s="322"/>
      <c r="H73" s="322"/>
      <c r="I73" s="322"/>
      <c r="J73" s="322"/>
      <c r="K73" s="322"/>
      <c r="L73" s="322"/>
      <c r="M73" s="322"/>
      <c r="N73" s="322"/>
      <c r="O73" s="322"/>
      <c r="P73" s="322"/>
      <c r="Q73" s="322"/>
      <c r="R73" s="187"/>
      <c r="S73" s="188"/>
    </row>
    <row r="74" spans="1:19" x14ac:dyDescent="0.25">
      <c r="A74" s="189"/>
      <c r="B74" s="189"/>
      <c r="C74" s="189"/>
      <c r="D74" s="189"/>
      <c r="E74" s="189"/>
      <c r="F74" s="189"/>
      <c r="G74" s="189"/>
      <c r="H74" s="189"/>
      <c r="I74" s="189"/>
      <c r="J74" s="189"/>
      <c r="K74" s="189"/>
      <c r="L74" s="189"/>
      <c r="M74" s="189"/>
      <c r="N74" s="189"/>
      <c r="O74" s="189"/>
      <c r="P74" s="189"/>
      <c r="Q74" s="189"/>
      <c r="R74" s="189"/>
      <c r="S74" s="190"/>
    </row>
    <row r="75" spans="1:19" ht="15" customHeight="1" x14ac:dyDescent="0.25">
      <c r="A75" s="397" t="s">
        <v>81</v>
      </c>
      <c r="B75" s="397"/>
      <c r="C75" s="397"/>
      <c r="D75" s="397"/>
      <c r="E75" s="397"/>
      <c r="F75" s="397"/>
      <c r="G75" s="397"/>
      <c r="H75" s="397"/>
      <c r="I75" s="397"/>
      <c r="J75" s="397"/>
      <c r="K75" s="397"/>
      <c r="L75" s="397"/>
      <c r="M75" s="397"/>
      <c r="N75" s="397"/>
      <c r="O75" s="397"/>
      <c r="P75" s="397"/>
      <c r="Q75" s="397"/>
      <c r="R75" s="187"/>
      <c r="S75" s="188"/>
    </row>
    <row r="76" spans="1:19" x14ac:dyDescent="0.25">
      <c r="A76" s="397"/>
      <c r="B76" s="397"/>
      <c r="C76" s="397"/>
      <c r="D76" s="397"/>
      <c r="E76" s="397"/>
      <c r="F76" s="397"/>
      <c r="G76" s="397"/>
      <c r="H76" s="397"/>
      <c r="I76" s="397"/>
      <c r="J76" s="397"/>
      <c r="K76" s="397"/>
      <c r="L76" s="397"/>
      <c r="M76" s="397"/>
      <c r="N76" s="397"/>
      <c r="O76" s="397"/>
      <c r="P76" s="397"/>
      <c r="Q76" s="397"/>
      <c r="R76" s="187"/>
      <c r="S76" s="188"/>
    </row>
    <row r="77" spans="1:19" x14ac:dyDescent="0.25">
      <c r="A77" s="189"/>
      <c r="B77" s="189"/>
      <c r="C77" s="189"/>
      <c r="D77" s="189"/>
      <c r="E77" s="189"/>
      <c r="F77" s="189"/>
      <c r="G77" s="189"/>
      <c r="H77" s="189"/>
      <c r="I77" s="189"/>
      <c r="J77" s="189"/>
      <c r="K77" s="189"/>
      <c r="L77" s="189"/>
      <c r="M77" s="189"/>
      <c r="N77" s="189"/>
      <c r="O77" s="189"/>
      <c r="P77" s="189"/>
      <c r="Q77" s="189"/>
      <c r="R77" s="189"/>
      <c r="S77" s="190"/>
    </row>
    <row r="78" spans="1:19" ht="15" customHeight="1" x14ac:dyDescent="0.25">
      <c r="A78" s="397" t="s">
        <v>82</v>
      </c>
      <c r="B78" s="397"/>
      <c r="C78" s="397"/>
      <c r="D78" s="397"/>
      <c r="E78" s="397"/>
      <c r="F78" s="397"/>
      <c r="G78" s="397"/>
      <c r="H78" s="397"/>
      <c r="I78" s="397"/>
      <c r="J78" s="397"/>
      <c r="K78" s="397"/>
      <c r="L78" s="397"/>
      <c r="M78" s="397"/>
      <c r="N78" s="397"/>
      <c r="O78" s="397"/>
      <c r="P78" s="397"/>
      <c r="Q78" s="397"/>
      <c r="R78" s="187"/>
      <c r="S78" s="188"/>
    </row>
    <row r="79" spans="1:19" x14ac:dyDescent="0.25">
      <c r="A79" s="397"/>
      <c r="B79" s="397"/>
      <c r="C79" s="397"/>
      <c r="D79" s="397"/>
      <c r="E79" s="397"/>
      <c r="F79" s="397"/>
      <c r="G79" s="397"/>
      <c r="H79" s="397"/>
      <c r="I79" s="397"/>
      <c r="J79" s="397"/>
      <c r="K79" s="397"/>
      <c r="L79" s="397"/>
      <c r="M79" s="397"/>
      <c r="N79" s="397"/>
      <c r="O79" s="397"/>
      <c r="P79" s="397"/>
      <c r="Q79" s="397"/>
      <c r="R79" s="187"/>
      <c r="S79" s="188"/>
    </row>
    <row r="80" spans="1:19" x14ac:dyDescent="0.25">
      <c r="A80" s="191"/>
      <c r="B80" s="191"/>
      <c r="C80" s="191"/>
      <c r="D80" s="191"/>
      <c r="E80" s="191"/>
      <c r="F80" s="191"/>
      <c r="G80" s="191"/>
      <c r="H80" s="191"/>
      <c r="I80" s="191"/>
      <c r="J80" s="191"/>
      <c r="K80" s="191"/>
      <c r="L80" s="191"/>
      <c r="M80" s="191"/>
      <c r="N80" s="191"/>
      <c r="O80" s="191"/>
      <c r="P80" s="191"/>
      <c r="Q80" s="191"/>
      <c r="R80" s="191"/>
      <c r="S80" s="188"/>
    </row>
    <row r="81" spans="1:19" ht="15" customHeight="1" x14ac:dyDescent="0.25">
      <c r="A81" s="397" t="s">
        <v>83</v>
      </c>
      <c r="B81" s="397"/>
      <c r="C81" s="397"/>
      <c r="D81" s="397"/>
      <c r="E81" s="397"/>
      <c r="F81" s="397"/>
      <c r="G81" s="397"/>
      <c r="H81" s="397"/>
      <c r="I81" s="397"/>
      <c r="J81" s="397"/>
      <c r="K81" s="397"/>
      <c r="L81" s="397"/>
      <c r="M81" s="397"/>
      <c r="N81" s="397"/>
      <c r="O81" s="397"/>
      <c r="P81" s="397"/>
      <c r="Q81" s="397"/>
      <c r="R81" s="187"/>
      <c r="S81" s="188"/>
    </row>
    <row r="82" spans="1:19" x14ac:dyDescent="0.25">
      <c r="A82" s="397"/>
      <c r="B82" s="397"/>
      <c r="C82" s="397"/>
      <c r="D82" s="397"/>
      <c r="E82" s="397"/>
      <c r="F82" s="397"/>
      <c r="G82" s="397"/>
      <c r="H82" s="397"/>
      <c r="I82" s="397"/>
      <c r="J82" s="397"/>
      <c r="K82" s="397"/>
      <c r="L82" s="397"/>
      <c r="M82" s="397"/>
      <c r="N82" s="397"/>
      <c r="O82" s="397"/>
      <c r="P82" s="397"/>
      <c r="Q82" s="397"/>
      <c r="R82" s="187"/>
      <c r="S82" s="188"/>
    </row>
    <row r="83" spans="1:19" x14ac:dyDescent="0.25">
      <c r="A83" s="189"/>
      <c r="B83" s="189"/>
      <c r="C83" s="189"/>
      <c r="D83" s="189"/>
      <c r="E83" s="189"/>
      <c r="F83" s="189"/>
      <c r="G83" s="189"/>
      <c r="H83" s="189"/>
      <c r="I83" s="189"/>
      <c r="J83" s="189"/>
      <c r="K83" s="189"/>
      <c r="L83" s="189"/>
      <c r="M83" s="189"/>
      <c r="N83" s="189"/>
      <c r="O83" s="189"/>
      <c r="P83" s="189"/>
      <c r="Q83" s="189"/>
      <c r="R83" s="189"/>
      <c r="S83" s="190"/>
    </row>
    <row r="84" spans="1:19" ht="15" customHeight="1" x14ac:dyDescent="0.25">
      <c r="A84" s="397" t="s">
        <v>84</v>
      </c>
      <c r="B84" s="397"/>
      <c r="C84" s="397"/>
      <c r="D84" s="397"/>
      <c r="E84" s="397"/>
      <c r="F84" s="397"/>
      <c r="G84" s="397"/>
      <c r="H84" s="397"/>
      <c r="I84" s="397"/>
      <c r="J84" s="397"/>
      <c r="K84" s="397"/>
      <c r="L84" s="397"/>
      <c r="M84" s="397"/>
      <c r="N84" s="397"/>
      <c r="O84" s="397"/>
      <c r="P84" s="397"/>
      <c r="Q84" s="397"/>
      <c r="R84" s="187"/>
      <c r="S84" s="188"/>
    </row>
    <row r="85" spans="1:19" x14ac:dyDescent="0.25">
      <c r="A85" s="397"/>
      <c r="B85" s="397"/>
      <c r="C85" s="397"/>
      <c r="D85" s="397"/>
      <c r="E85" s="397"/>
      <c r="F85" s="397"/>
      <c r="G85" s="397"/>
      <c r="H85" s="397"/>
      <c r="I85" s="397"/>
      <c r="J85" s="397"/>
      <c r="K85" s="397"/>
      <c r="L85" s="397"/>
      <c r="M85" s="397"/>
      <c r="N85" s="397"/>
      <c r="O85" s="397"/>
      <c r="P85" s="397"/>
      <c r="Q85" s="397"/>
      <c r="R85" s="187"/>
      <c r="S85" s="188"/>
    </row>
    <row r="86" spans="1:19" ht="24.75" customHeight="1" x14ac:dyDescent="0.25">
      <c r="A86" s="397"/>
      <c r="B86" s="397"/>
      <c r="C86" s="397"/>
      <c r="D86" s="397"/>
      <c r="E86" s="397"/>
      <c r="F86" s="397"/>
      <c r="G86" s="397"/>
      <c r="H86" s="397"/>
      <c r="I86" s="397"/>
      <c r="J86" s="397"/>
      <c r="K86" s="397"/>
      <c r="L86" s="397"/>
      <c r="M86" s="397"/>
      <c r="N86" s="397"/>
      <c r="O86" s="397"/>
      <c r="P86" s="397"/>
      <c r="Q86" s="397"/>
      <c r="R86" s="187"/>
      <c r="S86" s="188"/>
    </row>
    <row r="87" spans="1:19" x14ac:dyDescent="0.25">
      <c r="A87" s="190"/>
      <c r="B87" s="190"/>
      <c r="C87" s="190"/>
      <c r="D87" s="190"/>
      <c r="E87" s="190"/>
      <c r="F87" s="190"/>
      <c r="G87" s="190"/>
      <c r="H87" s="190"/>
      <c r="I87" s="190"/>
      <c r="J87" s="190"/>
      <c r="K87" s="190"/>
      <c r="L87" s="190"/>
      <c r="M87" s="190"/>
      <c r="N87" s="190"/>
      <c r="O87" s="190"/>
      <c r="P87" s="190"/>
      <c r="Q87" s="190"/>
      <c r="R87" s="190"/>
      <c r="S87" s="190"/>
    </row>
    <row r="88" spans="1:19" x14ac:dyDescent="0.25">
      <c r="A88" s="192" t="s">
        <v>85</v>
      </c>
      <c r="B88" s="192"/>
      <c r="C88" s="192"/>
      <c r="D88" s="192"/>
      <c r="E88" s="192"/>
      <c r="F88" s="192"/>
      <c r="G88" s="192"/>
      <c r="H88" s="192"/>
      <c r="I88" s="192"/>
      <c r="J88" s="192"/>
      <c r="K88" s="192"/>
      <c r="L88" s="192"/>
      <c r="M88" s="192"/>
      <c r="N88" s="192"/>
      <c r="O88" s="192"/>
      <c r="P88" s="192"/>
      <c r="Q88" s="192"/>
      <c r="R88" s="192"/>
      <c r="S88" s="192"/>
    </row>
    <row r="89" spans="1:19" x14ac:dyDescent="0.25">
      <c r="A89" s="264" t="s">
        <v>86</v>
      </c>
      <c r="B89" s="264"/>
      <c r="C89" s="264"/>
      <c r="D89" s="264"/>
      <c r="E89" s="264"/>
      <c r="F89" s="264"/>
      <c r="G89" s="264"/>
      <c r="H89" s="264"/>
      <c r="I89" s="264"/>
      <c r="J89" s="264"/>
      <c r="K89" s="264"/>
      <c r="L89" s="264"/>
      <c r="M89" s="264"/>
      <c r="N89" s="264"/>
      <c r="O89" s="264"/>
      <c r="P89" s="264"/>
      <c r="Q89" s="264"/>
      <c r="R89" s="264"/>
      <c r="S89" s="264"/>
    </row>
    <row r="90" spans="1:19" x14ac:dyDescent="0.25">
      <c r="A90" s="264" t="s">
        <v>87</v>
      </c>
      <c r="B90" s="264"/>
      <c r="C90" s="264"/>
      <c r="D90" s="264"/>
      <c r="E90" s="264"/>
      <c r="F90" s="264"/>
      <c r="G90" s="264"/>
      <c r="H90" s="264"/>
      <c r="I90" s="264"/>
      <c r="J90" s="264"/>
      <c r="K90" s="264"/>
      <c r="L90" s="264"/>
      <c r="M90" s="264"/>
      <c r="N90" s="264"/>
      <c r="O90" s="264"/>
      <c r="P90" s="264"/>
      <c r="Q90" s="264"/>
      <c r="R90" s="264"/>
      <c r="S90" s="264"/>
    </row>
    <row r="91" spans="1:19" x14ac:dyDescent="0.25">
      <c r="A91" s="264" t="s">
        <v>88</v>
      </c>
      <c r="B91" s="264"/>
      <c r="C91" s="264"/>
      <c r="D91" s="264"/>
      <c r="E91" s="264"/>
      <c r="F91" s="264"/>
      <c r="G91" s="264"/>
      <c r="H91" s="264"/>
      <c r="I91" s="264"/>
      <c r="J91" s="264"/>
      <c r="K91" s="264"/>
      <c r="L91" s="264"/>
      <c r="M91" s="264"/>
      <c r="N91" s="264"/>
      <c r="O91" s="264"/>
      <c r="P91" s="264"/>
      <c r="Q91" s="264"/>
      <c r="R91" s="264"/>
      <c r="S91" s="264"/>
    </row>
    <row r="92" spans="1:19" x14ac:dyDescent="0.25">
      <c r="A92" s="264" t="s">
        <v>89</v>
      </c>
      <c r="B92" s="264"/>
      <c r="C92" s="264"/>
      <c r="D92" s="264"/>
      <c r="E92" s="264"/>
      <c r="F92" s="264"/>
      <c r="G92" s="264"/>
      <c r="H92" s="264"/>
      <c r="I92" s="264"/>
      <c r="J92" s="264"/>
      <c r="K92" s="264"/>
      <c r="L92" s="264"/>
      <c r="M92" s="264"/>
      <c r="N92" s="264"/>
      <c r="O92" s="264"/>
      <c r="P92" s="264"/>
      <c r="Q92" s="264"/>
      <c r="R92" s="264"/>
      <c r="S92" s="264"/>
    </row>
    <row r="93" spans="1:19" x14ac:dyDescent="0.25">
      <c r="A93" s="264" t="s">
        <v>90</v>
      </c>
      <c r="B93" s="264"/>
      <c r="C93" s="264"/>
      <c r="D93" s="264"/>
      <c r="E93" s="264"/>
      <c r="F93" s="264"/>
      <c r="G93" s="264"/>
      <c r="H93" s="264"/>
      <c r="I93" s="264"/>
      <c r="J93" s="264"/>
      <c r="K93" s="264"/>
      <c r="L93" s="264"/>
      <c r="M93" s="264"/>
      <c r="N93" s="264"/>
      <c r="O93" s="264"/>
      <c r="P93" s="264"/>
      <c r="Q93" s="264"/>
      <c r="R93" s="264"/>
      <c r="S93" s="264"/>
    </row>
    <row r="94" spans="1:19" x14ac:dyDescent="0.25">
      <c r="A94" s="264" t="s">
        <v>91</v>
      </c>
      <c r="B94" s="264"/>
      <c r="C94" s="264"/>
      <c r="D94" s="264"/>
      <c r="E94" s="264"/>
      <c r="F94" s="264"/>
      <c r="G94" s="264"/>
      <c r="H94" s="264"/>
      <c r="I94" s="264"/>
      <c r="J94" s="264"/>
      <c r="K94" s="264"/>
      <c r="L94" s="264"/>
      <c r="M94" s="264"/>
      <c r="N94" s="264"/>
      <c r="O94" s="264"/>
      <c r="P94" s="264"/>
      <c r="Q94" s="264"/>
      <c r="R94" s="264"/>
      <c r="S94" s="264"/>
    </row>
    <row r="95" spans="1:19" x14ac:dyDescent="0.25">
      <c r="A95" s="192"/>
      <c r="B95" s="192"/>
      <c r="C95" s="192"/>
      <c r="D95" s="192"/>
      <c r="E95" s="192"/>
      <c r="F95" s="192"/>
      <c r="G95" s="192"/>
      <c r="H95" s="192"/>
      <c r="I95" s="192"/>
      <c r="J95" s="192"/>
      <c r="K95" s="192"/>
      <c r="L95" s="192"/>
      <c r="M95" s="192"/>
      <c r="N95" s="192"/>
      <c r="O95" s="192"/>
      <c r="P95" s="192"/>
      <c r="Q95" s="192"/>
      <c r="R95" s="192"/>
      <c r="S95" s="192"/>
    </row>
    <row r="96" spans="1:19" x14ac:dyDescent="0.25">
      <c r="A96" s="192"/>
      <c r="B96" s="192"/>
      <c r="C96" s="192"/>
      <c r="D96" s="192"/>
      <c r="E96" s="192"/>
      <c r="F96" s="192"/>
      <c r="G96" s="192"/>
      <c r="H96" s="192"/>
      <c r="I96" s="192"/>
      <c r="J96" s="192"/>
      <c r="K96" s="192"/>
      <c r="L96" s="192"/>
      <c r="M96" s="192"/>
      <c r="N96" s="192"/>
      <c r="O96" s="192"/>
      <c r="P96" s="192"/>
      <c r="Q96" s="192"/>
      <c r="R96" s="192"/>
      <c r="S96" s="192"/>
    </row>
    <row r="97" spans="1:19" x14ac:dyDescent="0.25">
      <c r="A97" s="192"/>
      <c r="B97" s="192"/>
      <c r="C97" s="192"/>
      <c r="D97" s="192"/>
      <c r="E97" s="192"/>
      <c r="F97" s="192"/>
      <c r="G97" s="192"/>
      <c r="H97" s="192"/>
      <c r="I97" s="192"/>
      <c r="J97" s="192"/>
      <c r="K97" s="192"/>
      <c r="L97" s="192"/>
      <c r="M97" s="192"/>
      <c r="N97" s="192"/>
      <c r="O97" s="192"/>
      <c r="P97" s="192"/>
      <c r="Q97" s="192"/>
      <c r="R97" s="192"/>
      <c r="S97" s="192"/>
    </row>
    <row r="98" spans="1:19" x14ac:dyDescent="0.25">
      <c r="A98" s="192"/>
      <c r="B98" s="192"/>
      <c r="C98" s="192"/>
      <c r="D98" s="192"/>
      <c r="E98" s="192"/>
      <c r="F98" s="192"/>
      <c r="G98" s="192"/>
      <c r="H98" s="192"/>
      <c r="I98" s="192"/>
      <c r="J98" s="192"/>
      <c r="K98" s="192"/>
      <c r="L98" s="192"/>
      <c r="M98" s="192"/>
      <c r="N98" s="192"/>
      <c r="O98" s="192"/>
      <c r="P98" s="192"/>
      <c r="Q98" s="192"/>
      <c r="R98" s="192"/>
      <c r="S98" s="192"/>
    </row>
    <row r="99" spans="1:19" x14ac:dyDescent="0.25">
      <c r="A99" s="192"/>
      <c r="B99" s="192"/>
      <c r="C99" s="192"/>
      <c r="D99" s="192"/>
      <c r="E99" s="192"/>
      <c r="F99" s="192"/>
      <c r="G99" s="192"/>
      <c r="H99" s="192"/>
      <c r="I99" s="192"/>
      <c r="J99" s="192"/>
      <c r="K99" s="192"/>
      <c r="L99" s="192"/>
      <c r="M99" s="192"/>
      <c r="N99" s="192"/>
      <c r="O99" s="192"/>
      <c r="P99" s="192"/>
      <c r="Q99" s="192"/>
      <c r="R99" s="192"/>
      <c r="S99" s="192"/>
    </row>
    <row r="100" spans="1:19" x14ac:dyDescent="0.25">
      <c r="A100" s="264" t="s">
        <v>92</v>
      </c>
      <c r="B100" s="264"/>
      <c r="C100" s="264"/>
      <c r="D100" s="264"/>
      <c r="E100" s="264"/>
      <c r="F100" s="264"/>
      <c r="G100" s="264"/>
      <c r="H100" s="264"/>
      <c r="I100" s="264"/>
      <c r="J100" s="264"/>
      <c r="K100" s="264"/>
      <c r="L100" s="264"/>
      <c r="M100" s="264"/>
      <c r="N100" s="264"/>
      <c r="O100" s="264"/>
      <c r="P100" s="264"/>
      <c r="Q100" s="264"/>
      <c r="R100" s="264"/>
      <c r="S100" s="264"/>
    </row>
    <row r="101" spans="1:19" x14ac:dyDescent="0.25">
      <c r="A101" s="264" t="s">
        <v>93</v>
      </c>
      <c r="B101" s="264"/>
      <c r="C101" s="264"/>
      <c r="D101" s="264"/>
      <c r="E101" s="264"/>
      <c r="F101" s="264"/>
      <c r="G101" s="264"/>
      <c r="H101" s="264"/>
      <c r="I101" s="264"/>
      <c r="J101" s="264"/>
      <c r="K101" s="264"/>
      <c r="L101" s="264"/>
      <c r="M101" s="264"/>
      <c r="N101" s="264"/>
      <c r="O101" s="264"/>
      <c r="P101" s="264"/>
      <c r="Q101" s="264"/>
      <c r="R101" s="264"/>
      <c r="S101" s="264"/>
    </row>
    <row r="102" spans="1:19" x14ac:dyDescent="0.25">
      <c r="A102" s="264" t="s">
        <v>94</v>
      </c>
      <c r="B102" s="264"/>
      <c r="C102" s="264"/>
      <c r="D102" s="264"/>
      <c r="E102" s="264"/>
      <c r="F102" s="264"/>
      <c r="G102" s="264"/>
      <c r="H102" s="264"/>
      <c r="I102" s="264"/>
      <c r="J102" s="264"/>
      <c r="K102" s="264"/>
      <c r="L102" s="264"/>
      <c r="M102" s="264"/>
      <c r="N102" s="264"/>
      <c r="O102" s="264"/>
      <c r="P102" s="264"/>
      <c r="Q102" s="264"/>
      <c r="R102" s="264"/>
      <c r="S102" s="264"/>
    </row>
    <row r="103" spans="1:19" x14ac:dyDescent="0.25">
      <c r="A103" s="264" t="s">
        <v>95</v>
      </c>
      <c r="B103" s="264"/>
      <c r="C103" s="264"/>
      <c r="D103" s="264"/>
      <c r="E103" s="264"/>
      <c r="F103" s="264"/>
      <c r="G103" s="264"/>
      <c r="H103" s="264"/>
      <c r="I103" s="264"/>
      <c r="J103" s="264"/>
      <c r="K103" s="264"/>
      <c r="L103" s="264"/>
      <c r="M103" s="264"/>
      <c r="N103" s="264"/>
      <c r="O103" s="264"/>
      <c r="P103" s="264"/>
      <c r="Q103" s="264"/>
      <c r="R103" s="264"/>
      <c r="S103" s="264"/>
    </row>
    <row r="104" spans="1:19" x14ac:dyDescent="0.25">
      <c r="A104" s="264" t="s">
        <v>96</v>
      </c>
      <c r="B104" s="264"/>
      <c r="C104" s="264"/>
      <c r="D104" s="264"/>
      <c r="E104" s="264"/>
      <c r="F104" s="264"/>
      <c r="G104" s="264"/>
      <c r="H104" s="264"/>
      <c r="I104" s="264"/>
      <c r="J104" s="264"/>
      <c r="K104" s="264"/>
      <c r="L104" s="264"/>
      <c r="M104" s="264"/>
      <c r="N104" s="264"/>
      <c r="O104" s="264"/>
      <c r="P104" s="264"/>
      <c r="Q104" s="264"/>
      <c r="R104" s="264"/>
      <c r="S104" s="264"/>
    </row>
    <row r="105" spans="1:19" x14ac:dyDescent="0.25">
      <c r="A105" s="264" t="s">
        <v>97</v>
      </c>
      <c r="B105" s="264"/>
      <c r="C105" s="264"/>
      <c r="D105" s="264"/>
      <c r="E105" s="264"/>
      <c r="F105" s="264"/>
      <c r="G105" s="264"/>
      <c r="H105" s="264"/>
      <c r="I105" s="264"/>
      <c r="J105" s="264"/>
      <c r="K105" s="264"/>
      <c r="L105" s="264"/>
      <c r="M105" s="264"/>
      <c r="N105" s="264"/>
      <c r="O105" s="264"/>
      <c r="P105" s="264"/>
      <c r="Q105" s="264"/>
      <c r="R105" s="264"/>
      <c r="S105" s="264"/>
    </row>
    <row r="107" spans="1:19" x14ac:dyDescent="0.25">
      <c r="A107" s="293" t="s">
        <v>98</v>
      </c>
      <c r="B107" s="293"/>
      <c r="C107" s="293"/>
      <c r="D107" s="293"/>
      <c r="E107" s="293"/>
      <c r="F107" s="293"/>
      <c r="G107" s="293"/>
      <c r="H107" s="293"/>
      <c r="I107" s="293"/>
      <c r="J107" s="293"/>
      <c r="K107" s="293"/>
      <c r="L107" s="293"/>
      <c r="M107" s="293"/>
      <c r="N107" s="293"/>
      <c r="O107" s="293"/>
      <c r="P107" s="293"/>
      <c r="Q107" s="293"/>
      <c r="R107" s="293"/>
      <c r="S107" s="293"/>
    </row>
    <row r="108" spans="1:19" ht="48" customHeight="1" x14ac:dyDescent="0.25">
      <c r="A108" s="1"/>
      <c r="B108" s="362" t="s">
        <v>99</v>
      </c>
      <c r="C108" s="363"/>
      <c r="D108" s="363"/>
      <c r="E108" s="362" t="s">
        <v>100</v>
      </c>
      <c r="F108" s="363"/>
      <c r="G108" s="363"/>
      <c r="H108" s="362" t="s">
        <v>101</v>
      </c>
      <c r="I108" s="363"/>
      <c r="J108" s="363"/>
      <c r="K108" s="362" t="s">
        <v>102</v>
      </c>
      <c r="L108" s="363"/>
      <c r="M108" s="363"/>
      <c r="N108" s="1"/>
      <c r="O108" s="1"/>
      <c r="P108" s="1"/>
      <c r="Q108" s="1"/>
      <c r="R108" s="1"/>
      <c r="S108" s="1"/>
    </row>
    <row r="109" spans="1:19" ht="16.5" customHeight="1" x14ac:dyDescent="0.25">
      <c r="A109" s="1"/>
      <c r="B109" s="386" t="s">
        <v>59</v>
      </c>
      <c r="C109" s="384"/>
      <c r="D109" s="384"/>
      <c r="E109" s="383" t="s">
        <v>58</v>
      </c>
      <c r="F109" s="384"/>
      <c r="G109" s="384"/>
      <c r="H109" s="385" t="s">
        <v>61</v>
      </c>
      <c r="I109" s="384"/>
      <c r="J109" s="384"/>
      <c r="K109" s="398" t="s">
        <v>60</v>
      </c>
      <c r="L109" s="384"/>
      <c r="M109" s="384"/>
      <c r="N109" s="1"/>
      <c r="O109" s="1"/>
      <c r="P109" s="1"/>
      <c r="Q109" s="1"/>
      <c r="R109" s="1"/>
      <c r="S109" s="1"/>
    </row>
    <row r="110" spans="1:19" ht="20.25" customHeight="1" x14ac:dyDescent="0.25">
      <c r="A110" s="1"/>
      <c r="B110" s="387" t="s">
        <v>103</v>
      </c>
      <c r="C110" s="388"/>
      <c r="D110" s="388"/>
      <c r="E110" s="387" t="s">
        <v>104</v>
      </c>
      <c r="F110" s="388"/>
      <c r="G110" s="388"/>
      <c r="H110" s="387" t="s">
        <v>105</v>
      </c>
      <c r="I110" s="388"/>
      <c r="J110" s="388"/>
      <c r="K110" s="387" t="s">
        <v>106</v>
      </c>
      <c r="L110" s="388"/>
      <c r="M110" s="388"/>
      <c r="N110" s="1"/>
      <c r="O110" s="1"/>
      <c r="P110" s="1"/>
      <c r="Q110" s="1"/>
      <c r="R110" s="1"/>
      <c r="S110" s="1"/>
    </row>
    <row r="111" spans="1:19" x14ac:dyDescent="0.25">
      <c r="A111" s="1"/>
      <c r="B111" s="388"/>
      <c r="C111" s="388"/>
      <c r="D111" s="388"/>
      <c r="E111" s="388"/>
      <c r="F111" s="388"/>
      <c r="G111" s="388"/>
      <c r="H111" s="388"/>
      <c r="I111" s="388"/>
      <c r="J111" s="388"/>
      <c r="K111" s="388"/>
      <c r="L111" s="388"/>
      <c r="M111" s="388"/>
      <c r="N111" s="1"/>
      <c r="O111" s="1"/>
      <c r="P111" s="1"/>
      <c r="Q111" s="1"/>
      <c r="R111" s="1"/>
      <c r="S111" s="1"/>
    </row>
    <row r="112" spans="1:19" x14ac:dyDescent="0.25">
      <c r="A112" s="1"/>
      <c r="B112" s="388"/>
      <c r="C112" s="388"/>
      <c r="D112" s="388"/>
      <c r="E112" s="388"/>
      <c r="F112" s="388"/>
      <c r="G112" s="388"/>
      <c r="H112" s="388"/>
      <c r="I112" s="388"/>
      <c r="J112" s="388"/>
      <c r="K112" s="388"/>
      <c r="L112" s="388"/>
      <c r="M112" s="388"/>
      <c r="N112" s="1"/>
      <c r="O112" s="1"/>
      <c r="P112" s="1"/>
      <c r="Q112" s="1"/>
      <c r="R112" s="1"/>
      <c r="S112" s="1"/>
    </row>
    <row r="113" spans="1:19" ht="41.25" customHeight="1" x14ac:dyDescent="0.25">
      <c r="A113" s="1"/>
      <c r="B113" s="388"/>
      <c r="C113" s="388"/>
      <c r="D113" s="388"/>
      <c r="E113" s="388"/>
      <c r="F113" s="388"/>
      <c r="G113" s="388"/>
      <c r="H113" s="388"/>
      <c r="I113" s="388"/>
      <c r="J113" s="388"/>
      <c r="K113" s="388"/>
      <c r="L113" s="388"/>
      <c r="M113" s="388"/>
      <c r="N113" s="1"/>
      <c r="O113" s="1"/>
      <c r="P113" s="1"/>
      <c r="Q113" s="1"/>
      <c r="R113" s="1"/>
      <c r="S113" s="1"/>
    </row>
    <row r="114" spans="1:19" ht="22.5" customHeight="1" x14ac:dyDescent="0.25">
      <c r="A114" s="322" t="s">
        <v>107</v>
      </c>
      <c r="B114" s="322"/>
      <c r="C114" s="322"/>
      <c r="D114" s="322"/>
      <c r="E114" s="322"/>
      <c r="F114" s="322"/>
      <c r="G114" s="322"/>
      <c r="H114" s="322"/>
      <c r="I114" s="322"/>
      <c r="J114" s="322"/>
      <c r="K114" s="322"/>
      <c r="L114" s="322"/>
      <c r="M114" s="322"/>
      <c r="N114" s="322"/>
      <c r="O114" s="322"/>
      <c r="P114" s="322"/>
      <c r="Q114" s="322"/>
      <c r="R114" s="322"/>
      <c r="S114" s="322"/>
    </row>
    <row r="115" spans="1:19" x14ac:dyDescent="0.25">
      <c r="A115" s="190"/>
      <c r="B115" s="264" t="s">
        <v>108</v>
      </c>
      <c r="C115" s="264"/>
      <c r="D115" s="264"/>
      <c r="E115" s="264"/>
      <c r="F115" s="264"/>
      <c r="G115" s="264"/>
      <c r="H115" s="264"/>
      <c r="I115" s="264"/>
      <c r="J115" s="264"/>
      <c r="K115" s="190"/>
      <c r="L115" s="190"/>
      <c r="M115" s="190"/>
      <c r="N115" s="190"/>
      <c r="O115" s="190"/>
      <c r="P115" s="190"/>
      <c r="Q115" s="190"/>
      <c r="R115" s="190"/>
      <c r="S115" s="190"/>
    </row>
    <row r="116" spans="1:19" x14ac:dyDescent="0.25">
      <c r="A116" s="190"/>
      <c r="B116" s="264" t="s">
        <v>109</v>
      </c>
      <c r="C116" s="264"/>
      <c r="D116" s="264"/>
      <c r="E116" s="264"/>
      <c r="F116" s="264"/>
      <c r="G116" s="264"/>
      <c r="H116" s="264"/>
      <c r="I116" s="264"/>
      <c r="J116" s="264"/>
      <c r="K116" s="190"/>
      <c r="L116" s="190"/>
      <c r="M116" s="190"/>
      <c r="N116" s="190"/>
      <c r="O116" s="190"/>
      <c r="P116" s="190"/>
      <c r="Q116" s="190"/>
      <c r="R116" s="190"/>
      <c r="S116" s="190"/>
    </row>
    <row r="117" spans="1:19" ht="15" customHeight="1" x14ac:dyDescent="0.25">
      <c r="A117" s="190"/>
      <c r="B117" s="322" t="s">
        <v>110</v>
      </c>
      <c r="C117" s="322"/>
      <c r="D117" s="322"/>
      <c r="E117" s="322"/>
      <c r="F117" s="322"/>
      <c r="G117" s="322"/>
      <c r="H117" s="322"/>
      <c r="I117" s="322"/>
      <c r="J117" s="322"/>
      <c r="K117" s="322"/>
      <c r="L117" s="322"/>
      <c r="M117" s="322"/>
      <c r="N117" s="322"/>
      <c r="O117" s="193"/>
      <c r="P117" s="193"/>
      <c r="Q117" s="193"/>
      <c r="R117" s="193"/>
      <c r="S117" s="188"/>
    </row>
    <row r="118" spans="1:19" ht="28.5" customHeight="1" x14ac:dyDescent="0.25">
      <c r="A118" s="190"/>
      <c r="B118" s="322"/>
      <c r="C118" s="322"/>
      <c r="D118" s="322"/>
      <c r="E118" s="322"/>
      <c r="F118" s="322"/>
      <c r="G118" s="322"/>
      <c r="H118" s="322"/>
      <c r="I118" s="322"/>
      <c r="J118" s="322"/>
      <c r="K118" s="322"/>
      <c r="L118" s="322"/>
      <c r="M118" s="322"/>
      <c r="N118" s="322"/>
      <c r="O118" s="193"/>
      <c r="P118" s="193"/>
      <c r="Q118" s="193"/>
      <c r="R118" s="193"/>
      <c r="S118" s="188"/>
    </row>
    <row r="119" spans="1:19" x14ac:dyDescent="0.25">
      <c r="A119" s="190"/>
      <c r="B119" s="264" t="s">
        <v>111</v>
      </c>
      <c r="C119" s="264"/>
      <c r="D119" s="264"/>
      <c r="E119" s="264"/>
      <c r="F119" s="264"/>
      <c r="G119" s="264"/>
      <c r="H119" s="264"/>
      <c r="I119" s="264"/>
      <c r="J119" s="264"/>
      <c r="K119" s="264"/>
      <c r="L119" s="264"/>
      <c r="M119" s="264"/>
      <c r="N119" s="264"/>
      <c r="O119" s="264"/>
      <c r="P119" s="264"/>
      <c r="Q119" s="264"/>
      <c r="R119" s="264"/>
      <c r="S119" s="264"/>
    </row>
    <row r="120" spans="1:19" x14ac:dyDescent="0.25">
      <c r="A120" s="264" t="s">
        <v>112</v>
      </c>
      <c r="B120" s="264"/>
      <c r="C120" s="264"/>
      <c r="D120" s="264"/>
      <c r="E120" s="264"/>
      <c r="F120" s="264"/>
      <c r="G120" s="264"/>
      <c r="H120" s="264"/>
      <c r="I120" s="264"/>
      <c r="J120" s="264"/>
      <c r="K120" s="264"/>
      <c r="L120" s="264"/>
      <c r="M120" s="264"/>
      <c r="N120" s="264"/>
      <c r="O120" s="264"/>
      <c r="P120" s="264"/>
      <c r="Q120" s="264"/>
      <c r="R120" s="264"/>
      <c r="S120" s="264"/>
    </row>
    <row r="121" spans="1:19" x14ac:dyDescent="0.25">
      <c r="A121" s="190"/>
      <c r="B121" s="264" t="s">
        <v>113</v>
      </c>
      <c r="C121" s="264"/>
      <c r="D121" s="264"/>
      <c r="E121" s="264"/>
      <c r="F121" s="264"/>
      <c r="G121" s="264"/>
      <c r="H121" s="264"/>
      <c r="I121" s="264"/>
      <c r="J121" s="264"/>
      <c r="K121" s="264"/>
      <c r="L121" s="264"/>
      <c r="M121" s="264"/>
      <c r="N121" s="264"/>
      <c r="O121" s="264"/>
      <c r="P121" s="264"/>
      <c r="Q121" s="264"/>
      <c r="R121" s="264"/>
      <c r="S121" s="264"/>
    </row>
    <row r="122" spans="1:19" ht="13.5" customHeight="1" x14ac:dyDescent="0.25">
      <c r="A122" s="190"/>
      <c r="B122" s="264" t="s">
        <v>114</v>
      </c>
      <c r="C122" s="264"/>
      <c r="D122" s="264"/>
      <c r="E122" s="264"/>
      <c r="F122" s="264"/>
      <c r="G122" s="264"/>
      <c r="H122" s="264"/>
      <c r="I122" s="264"/>
      <c r="J122" s="264"/>
      <c r="K122" s="264"/>
      <c r="L122" s="264"/>
      <c r="M122" s="264"/>
      <c r="N122" s="264"/>
      <c r="O122" s="264"/>
      <c r="P122" s="264"/>
      <c r="Q122" s="264"/>
      <c r="R122" s="264"/>
      <c r="S122" s="264"/>
    </row>
    <row r="123" spans="1:19" ht="22.5" customHeight="1" x14ac:dyDescent="0.25">
      <c r="A123" s="261" t="s">
        <v>115</v>
      </c>
      <c r="B123" s="261"/>
      <c r="C123" s="261"/>
      <c r="D123" s="261"/>
      <c r="E123" s="261"/>
      <c r="F123" s="261"/>
      <c r="G123" s="261"/>
      <c r="H123" s="261"/>
      <c r="I123" s="261"/>
      <c r="J123" s="261"/>
      <c r="K123" s="261"/>
      <c r="L123" s="261"/>
      <c r="M123" s="261"/>
      <c r="N123" s="261"/>
      <c r="O123" s="261"/>
      <c r="P123" s="261"/>
      <c r="Q123" s="261"/>
      <c r="R123" s="261"/>
      <c r="S123" s="188"/>
    </row>
    <row r="124" spans="1:19" ht="31.5" customHeight="1" x14ac:dyDescent="0.25">
      <c r="A124" s="261"/>
      <c r="B124" s="261"/>
      <c r="C124" s="261"/>
      <c r="D124" s="261"/>
      <c r="E124" s="261"/>
      <c r="F124" s="261"/>
      <c r="G124" s="261"/>
      <c r="H124" s="261"/>
      <c r="I124" s="261"/>
      <c r="J124" s="261"/>
      <c r="K124" s="261"/>
      <c r="L124" s="261"/>
      <c r="M124" s="261"/>
      <c r="N124" s="261"/>
      <c r="O124" s="261"/>
      <c r="P124" s="261"/>
      <c r="Q124" s="261"/>
      <c r="R124" s="261"/>
      <c r="S124" s="188"/>
    </row>
    <row r="125" spans="1:19" ht="17.25" customHeight="1" x14ac:dyDescent="0.25">
      <c r="A125" s="261"/>
      <c r="B125" s="261"/>
      <c r="C125" s="261"/>
      <c r="D125" s="261"/>
      <c r="E125" s="261"/>
      <c r="F125" s="261"/>
      <c r="G125" s="261"/>
      <c r="H125" s="261"/>
      <c r="I125" s="261"/>
      <c r="J125" s="261"/>
      <c r="K125" s="261"/>
      <c r="L125" s="261"/>
      <c r="M125" s="261"/>
      <c r="N125" s="261"/>
      <c r="O125" s="261"/>
      <c r="P125" s="261"/>
      <c r="Q125" s="261"/>
      <c r="R125" s="261"/>
      <c r="S125" s="188"/>
    </row>
    <row r="126" spans="1:19" ht="18" x14ac:dyDescent="0.25">
      <c r="A126" s="234" t="s">
        <v>70</v>
      </c>
    </row>
    <row r="127" spans="1:19" ht="33.75" customHeight="1" x14ac:dyDescent="0.25">
      <c r="A127" s="370" t="s">
        <v>71</v>
      </c>
      <c r="B127" s="370"/>
      <c r="C127" s="370"/>
      <c r="D127" s="379">
        <f>A27</f>
        <v>0</v>
      </c>
      <c r="E127" s="379"/>
      <c r="F127" s="379"/>
      <c r="G127" s="379"/>
      <c r="H127" s="379"/>
      <c r="I127" s="379"/>
      <c r="J127" s="379"/>
      <c r="K127" s="379"/>
      <c r="L127" s="1"/>
      <c r="M127" s="1"/>
      <c r="N127" s="1"/>
      <c r="O127" s="1"/>
      <c r="P127" s="1"/>
      <c r="Q127" s="1"/>
      <c r="R127" s="1"/>
      <c r="S127" s="1"/>
    </row>
    <row r="128" spans="1:19" ht="24.95" customHeight="1" x14ac:dyDescent="0.25">
      <c r="A128" s="369" t="s">
        <v>0</v>
      </c>
      <c r="B128" s="369"/>
      <c r="C128" s="369"/>
      <c r="D128" s="378" t="str">
        <f>A28</f>
        <v>Fall 2023</v>
      </c>
      <c r="E128" s="378"/>
      <c r="F128" s="378"/>
      <c r="G128" s="378"/>
      <c r="H128" s="378"/>
      <c r="I128" s="378"/>
      <c r="J128" s="378"/>
      <c r="K128" s="378"/>
      <c r="L128" s="1"/>
      <c r="M128" s="1"/>
      <c r="N128" s="1"/>
      <c r="O128" s="1"/>
      <c r="P128" s="1"/>
      <c r="Q128" s="1"/>
      <c r="R128" s="1"/>
      <c r="S128" s="1"/>
    </row>
    <row r="129" spans="1:19" ht="24.95" customHeight="1" x14ac:dyDescent="0.25">
      <c r="A129" s="369" t="s">
        <v>1</v>
      </c>
      <c r="B129" s="369"/>
      <c r="C129" s="369"/>
      <c r="D129" s="378">
        <f>A31</f>
        <v>0</v>
      </c>
      <c r="E129" s="378"/>
      <c r="F129" s="378"/>
      <c r="G129" s="378"/>
      <c r="H129" s="378"/>
      <c r="I129" s="378"/>
      <c r="J129" s="378"/>
      <c r="K129" s="378"/>
      <c r="L129" s="1"/>
      <c r="M129" s="1"/>
      <c r="N129" s="1"/>
      <c r="O129" s="1"/>
      <c r="P129" s="1"/>
      <c r="Q129" s="1"/>
      <c r="R129" s="1"/>
      <c r="S129" s="1"/>
    </row>
    <row r="130" spans="1:19" ht="24.95" customHeight="1" x14ac:dyDescent="0.25">
      <c r="A130" s="369" t="s">
        <v>2</v>
      </c>
      <c r="B130" s="369"/>
      <c r="C130" s="369"/>
      <c r="D130" s="389" t="s">
        <v>249</v>
      </c>
      <c r="E130" s="389"/>
      <c r="F130" s="389"/>
      <c r="G130" s="389"/>
      <c r="H130" s="389"/>
      <c r="I130" s="389"/>
      <c r="J130" s="389"/>
      <c r="K130" s="389"/>
      <c r="L130" s="1"/>
      <c r="M130" s="1"/>
      <c r="N130" s="1"/>
      <c r="O130" s="1"/>
      <c r="P130" s="1"/>
      <c r="Q130" s="1"/>
      <c r="R130" s="1"/>
      <c r="S130" s="1"/>
    </row>
    <row r="131" spans="1:19" ht="24.95" customHeight="1" x14ac:dyDescent="0.25">
      <c r="A131" s="370" t="s">
        <v>194</v>
      </c>
      <c r="B131" s="370"/>
      <c r="C131" s="370"/>
      <c r="D131" s="378">
        <f>'Result Statistics'!L27</f>
        <v>0</v>
      </c>
      <c r="E131" s="378"/>
      <c r="F131" s="378"/>
      <c r="G131" s="378"/>
      <c r="H131" s="378"/>
      <c r="I131" s="378"/>
      <c r="J131" s="378"/>
      <c r="K131" s="378"/>
      <c r="L131" s="1"/>
      <c r="M131" s="1"/>
      <c r="N131" s="1"/>
      <c r="O131" s="1"/>
      <c r="P131" s="1"/>
      <c r="Q131" s="1"/>
      <c r="R131" s="1"/>
      <c r="S131" s="1"/>
    </row>
    <row r="132" spans="1:19" ht="7.5" customHeight="1" x14ac:dyDescent="0.25">
      <c r="A132" s="3"/>
      <c r="B132" s="3"/>
      <c r="C132" s="3"/>
      <c r="D132" s="3"/>
      <c r="E132" s="3"/>
      <c r="F132" s="3"/>
      <c r="G132" s="3"/>
      <c r="H132" s="3"/>
      <c r="I132" s="3"/>
      <c r="J132" s="3"/>
      <c r="K132" s="1"/>
      <c r="L132" s="1"/>
      <c r="M132" s="1"/>
      <c r="N132" s="1"/>
      <c r="O132" s="1"/>
      <c r="P132" s="1"/>
      <c r="Q132" s="1"/>
      <c r="R132" s="1"/>
      <c r="S132" s="1"/>
    </row>
    <row r="133" spans="1:19" ht="18" x14ac:dyDescent="0.25">
      <c r="A133" s="234" t="s">
        <v>72</v>
      </c>
      <c r="B133" s="3"/>
      <c r="C133" s="3"/>
      <c r="D133" s="3"/>
      <c r="E133" s="3"/>
      <c r="F133" s="3"/>
      <c r="G133" s="3"/>
      <c r="H133" s="3"/>
      <c r="I133" s="3"/>
      <c r="J133" s="3"/>
      <c r="K133" s="1"/>
      <c r="L133" s="1"/>
      <c r="M133" s="1"/>
      <c r="N133" s="1"/>
      <c r="O133" s="1"/>
      <c r="P133" s="1"/>
      <c r="Q133" s="1"/>
      <c r="R133" s="1"/>
      <c r="S133" s="1"/>
    </row>
    <row r="134" spans="1:19" ht="11.25" customHeight="1" x14ac:dyDescent="0.25">
      <c r="A134" s="322" t="s">
        <v>73</v>
      </c>
      <c r="B134" s="322"/>
      <c r="C134" s="322"/>
      <c r="D134" s="322"/>
      <c r="E134" s="322"/>
      <c r="F134" s="322"/>
      <c r="G134" s="322"/>
      <c r="H134" s="322"/>
      <c r="I134" s="322"/>
      <c r="J134" s="322"/>
      <c r="K134" s="322"/>
      <c r="L134" s="322"/>
      <c r="M134" s="322"/>
      <c r="N134" s="322"/>
      <c r="O134" s="322"/>
      <c r="P134" s="322"/>
      <c r="Q134" s="322"/>
      <c r="R134" s="5"/>
      <c r="S134" s="2"/>
    </row>
    <row r="135" spans="1:19" ht="11.1" customHeight="1" x14ac:dyDescent="0.25">
      <c r="A135" s="322"/>
      <c r="B135" s="322"/>
      <c r="C135" s="322"/>
      <c r="D135" s="322"/>
      <c r="E135" s="322"/>
      <c r="F135" s="322"/>
      <c r="G135" s="322"/>
      <c r="H135" s="322"/>
      <c r="I135" s="322"/>
      <c r="J135" s="322"/>
      <c r="K135" s="322"/>
      <c r="L135" s="322"/>
      <c r="M135" s="322"/>
      <c r="N135" s="322"/>
      <c r="O135" s="322"/>
      <c r="P135" s="322"/>
      <c r="Q135" s="322"/>
      <c r="R135" s="5"/>
      <c r="S135" s="2"/>
    </row>
    <row r="136" spans="1:19" ht="42.6" customHeight="1" x14ac:dyDescent="0.25">
      <c r="A136" s="366" t="s">
        <v>3</v>
      </c>
      <c r="B136" s="367"/>
      <c r="C136" s="367"/>
      <c r="D136" s="367"/>
      <c r="E136" s="367"/>
      <c r="F136" s="367"/>
      <c r="G136" s="367"/>
      <c r="H136" s="367"/>
      <c r="I136" s="367"/>
      <c r="J136" s="367"/>
      <c r="K136" s="367"/>
      <c r="L136" s="368"/>
      <c r="M136" s="85" t="s">
        <v>74</v>
      </c>
      <c r="N136" s="85" t="s">
        <v>4</v>
      </c>
      <c r="O136" s="304" t="s">
        <v>276</v>
      </c>
      <c r="P136" s="304"/>
      <c r="Q136" s="2"/>
      <c r="R136" s="2"/>
      <c r="S136" s="2"/>
    </row>
    <row r="137" spans="1:19" x14ac:dyDescent="0.25">
      <c r="A137" s="341"/>
      <c r="B137" s="342"/>
      <c r="C137" s="342"/>
      <c r="D137" s="342"/>
      <c r="E137" s="342"/>
      <c r="F137" s="342"/>
      <c r="G137" s="342"/>
      <c r="H137" s="342"/>
      <c r="I137" s="342"/>
      <c r="J137" s="342"/>
      <c r="K137" s="342"/>
      <c r="L137" s="343"/>
      <c r="M137" s="242"/>
      <c r="N137" s="242"/>
      <c r="O137" s="372"/>
      <c r="P137" s="373"/>
      <c r="Q137" s="5"/>
      <c r="R137" s="5"/>
      <c r="S137" s="5"/>
    </row>
    <row r="138" spans="1:19" x14ac:dyDescent="0.25">
      <c r="A138" s="341"/>
      <c r="B138" s="342"/>
      <c r="C138" s="342"/>
      <c r="D138" s="342"/>
      <c r="E138" s="342"/>
      <c r="F138" s="342"/>
      <c r="G138" s="342"/>
      <c r="H138" s="342"/>
      <c r="I138" s="342"/>
      <c r="J138" s="342"/>
      <c r="K138" s="342"/>
      <c r="L138" s="343"/>
      <c r="M138" s="242"/>
      <c r="N138" s="242"/>
      <c r="O138" s="374"/>
      <c r="P138" s="375"/>
      <c r="Q138" s="5"/>
      <c r="R138" s="5"/>
      <c r="S138" s="5"/>
    </row>
    <row r="139" spans="1:19" x14ac:dyDescent="0.25">
      <c r="A139" s="341"/>
      <c r="B139" s="342"/>
      <c r="C139" s="342"/>
      <c r="D139" s="342"/>
      <c r="E139" s="342"/>
      <c r="F139" s="342"/>
      <c r="G139" s="342"/>
      <c r="H139" s="342"/>
      <c r="I139" s="342"/>
      <c r="J139" s="342"/>
      <c r="K139" s="342"/>
      <c r="L139" s="343"/>
      <c r="M139" s="242"/>
      <c r="N139" s="242"/>
      <c r="O139" s="374"/>
      <c r="P139" s="375"/>
      <c r="Q139" s="5"/>
      <c r="R139" s="5"/>
      <c r="S139" s="5"/>
    </row>
    <row r="140" spans="1:19" x14ac:dyDescent="0.25">
      <c r="A140" s="341"/>
      <c r="B140" s="342"/>
      <c r="C140" s="342"/>
      <c r="D140" s="342"/>
      <c r="E140" s="342"/>
      <c r="F140" s="342"/>
      <c r="G140" s="342"/>
      <c r="H140" s="342"/>
      <c r="I140" s="342"/>
      <c r="J140" s="342"/>
      <c r="K140" s="342"/>
      <c r="L140" s="343"/>
      <c r="M140" s="242"/>
      <c r="N140" s="242"/>
      <c r="O140" s="374"/>
      <c r="P140" s="375"/>
      <c r="Q140" s="5"/>
      <c r="R140" s="5"/>
      <c r="S140" s="5"/>
    </row>
    <row r="141" spans="1:19" x14ac:dyDescent="0.25">
      <c r="A141" s="341"/>
      <c r="B141" s="342"/>
      <c r="C141" s="342"/>
      <c r="D141" s="342"/>
      <c r="E141" s="342"/>
      <c r="F141" s="342"/>
      <c r="G141" s="342"/>
      <c r="H141" s="342"/>
      <c r="I141" s="342"/>
      <c r="J141" s="342"/>
      <c r="K141" s="342"/>
      <c r="L141" s="343"/>
      <c r="M141" s="242"/>
      <c r="N141" s="242"/>
      <c r="O141" s="374"/>
      <c r="P141" s="375"/>
      <c r="Q141" s="5"/>
      <c r="R141" s="5"/>
      <c r="S141" s="5"/>
    </row>
    <row r="142" spans="1:19" x14ac:dyDescent="0.25">
      <c r="A142" s="341"/>
      <c r="B142" s="342"/>
      <c r="C142" s="342"/>
      <c r="D142" s="342"/>
      <c r="E142" s="342"/>
      <c r="F142" s="342"/>
      <c r="G142" s="342"/>
      <c r="H142" s="342"/>
      <c r="I142" s="342"/>
      <c r="J142" s="342"/>
      <c r="K142" s="342"/>
      <c r="L142" s="343"/>
      <c r="M142" s="242"/>
      <c r="N142" s="242"/>
      <c r="O142" s="374"/>
      <c r="P142" s="375"/>
      <c r="Q142" s="5"/>
      <c r="R142" s="5"/>
      <c r="S142" s="5"/>
    </row>
    <row r="143" spans="1:19" x14ac:dyDescent="0.25">
      <c r="A143" s="341"/>
      <c r="B143" s="342"/>
      <c r="C143" s="342"/>
      <c r="D143" s="342"/>
      <c r="E143" s="342"/>
      <c r="F143" s="342"/>
      <c r="G143" s="342"/>
      <c r="H143" s="342"/>
      <c r="I143" s="342"/>
      <c r="J143" s="342"/>
      <c r="K143" s="342"/>
      <c r="L143" s="343"/>
      <c r="M143" s="242"/>
      <c r="N143" s="242"/>
      <c r="O143" s="374"/>
      <c r="P143" s="375"/>
      <c r="Q143" s="5"/>
      <c r="R143" s="5"/>
      <c r="S143" s="5"/>
    </row>
    <row r="144" spans="1:19" x14ac:dyDescent="0.25">
      <c r="A144" s="341"/>
      <c r="B144" s="342"/>
      <c r="C144" s="342"/>
      <c r="D144" s="342"/>
      <c r="E144" s="342"/>
      <c r="F144" s="342"/>
      <c r="G144" s="342"/>
      <c r="H144" s="342"/>
      <c r="I144" s="342"/>
      <c r="J144" s="342"/>
      <c r="K144" s="342"/>
      <c r="L144" s="343"/>
      <c r="M144" s="242"/>
      <c r="N144" s="242"/>
      <c r="O144" s="374"/>
      <c r="P144" s="375"/>
      <c r="Q144" s="5"/>
      <c r="R144" s="5"/>
      <c r="S144" s="5"/>
    </row>
    <row r="145" spans="1:19" x14ac:dyDescent="0.25">
      <c r="A145" s="341"/>
      <c r="B145" s="342"/>
      <c r="C145" s="342"/>
      <c r="D145" s="342"/>
      <c r="E145" s="342"/>
      <c r="F145" s="342"/>
      <c r="G145" s="342"/>
      <c r="H145" s="342"/>
      <c r="I145" s="342"/>
      <c r="J145" s="342"/>
      <c r="K145" s="342"/>
      <c r="L145" s="343"/>
      <c r="M145" s="242"/>
      <c r="N145" s="242"/>
      <c r="O145" s="374"/>
      <c r="P145" s="375"/>
      <c r="Q145" s="5"/>
      <c r="R145" s="5"/>
      <c r="S145" s="5"/>
    </row>
    <row r="146" spans="1:19" x14ac:dyDescent="0.25">
      <c r="A146" s="341"/>
      <c r="B146" s="342"/>
      <c r="C146" s="342"/>
      <c r="D146" s="342"/>
      <c r="E146" s="342"/>
      <c r="F146" s="342"/>
      <c r="G146" s="342"/>
      <c r="H146" s="342"/>
      <c r="I146" s="342"/>
      <c r="J146" s="342"/>
      <c r="K146" s="342"/>
      <c r="L146" s="343"/>
      <c r="M146" s="242"/>
      <c r="N146" s="242"/>
      <c r="O146" s="374"/>
      <c r="P146" s="375"/>
      <c r="Q146" s="5"/>
      <c r="R146" s="5"/>
      <c r="S146" s="5"/>
    </row>
    <row r="147" spans="1:19" x14ac:dyDescent="0.25">
      <c r="A147" s="341"/>
      <c r="B147" s="342"/>
      <c r="C147" s="342"/>
      <c r="D147" s="342"/>
      <c r="E147" s="342"/>
      <c r="F147" s="342"/>
      <c r="G147" s="342"/>
      <c r="H147" s="342"/>
      <c r="I147" s="342"/>
      <c r="J147" s="342"/>
      <c r="K147" s="342"/>
      <c r="L147" s="343"/>
      <c r="M147" s="242"/>
      <c r="N147" s="242"/>
      <c r="O147" s="374"/>
      <c r="P147" s="375"/>
      <c r="Q147" s="5"/>
      <c r="R147" s="5"/>
      <c r="S147" s="5"/>
    </row>
    <row r="148" spans="1:19" x14ac:dyDescent="0.25">
      <c r="A148" s="341"/>
      <c r="B148" s="342"/>
      <c r="C148" s="342"/>
      <c r="D148" s="342"/>
      <c r="E148" s="342"/>
      <c r="F148" s="342"/>
      <c r="G148" s="342"/>
      <c r="H148" s="342"/>
      <c r="I148" s="342"/>
      <c r="J148" s="342"/>
      <c r="K148" s="342"/>
      <c r="L148" s="343"/>
      <c r="M148" s="242"/>
      <c r="N148" s="242"/>
      <c r="O148" s="374"/>
      <c r="P148" s="375"/>
      <c r="Q148" s="5"/>
      <c r="R148" s="5"/>
      <c r="S148" s="5"/>
    </row>
    <row r="149" spans="1:19" x14ac:dyDescent="0.25">
      <c r="A149" s="341"/>
      <c r="B149" s="342"/>
      <c r="C149" s="342"/>
      <c r="D149" s="342"/>
      <c r="E149" s="342"/>
      <c r="F149" s="342"/>
      <c r="G149" s="342"/>
      <c r="H149" s="342"/>
      <c r="I149" s="342"/>
      <c r="J149" s="342"/>
      <c r="K149" s="342"/>
      <c r="L149" s="343"/>
      <c r="M149" s="242"/>
      <c r="N149" s="242"/>
      <c r="O149" s="374"/>
      <c r="P149" s="375"/>
      <c r="Q149" s="5"/>
      <c r="R149" s="5"/>
      <c r="S149" s="5"/>
    </row>
    <row r="150" spans="1:19" x14ac:dyDescent="0.25">
      <c r="A150" s="341"/>
      <c r="B150" s="342"/>
      <c r="C150" s="342"/>
      <c r="D150" s="342"/>
      <c r="E150" s="342"/>
      <c r="F150" s="342"/>
      <c r="G150" s="342"/>
      <c r="H150" s="342"/>
      <c r="I150" s="342"/>
      <c r="J150" s="342"/>
      <c r="K150" s="342"/>
      <c r="L150" s="343"/>
      <c r="M150" s="242"/>
      <c r="N150" s="242"/>
      <c r="O150" s="374"/>
      <c r="P150" s="375"/>
      <c r="Q150" s="5"/>
      <c r="R150" s="5"/>
      <c r="S150" s="5"/>
    </row>
    <row r="151" spans="1:19" x14ac:dyDescent="0.25">
      <c r="A151" s="341"/>
      <c r="B151" s="342"/>
      <c r="C151" s="342"/>
      <c r="D151" s="342"/>
      <c r="E151" s="342"/>
      <c r="F151" s="342"/>
      <c r="G151" s="342"/>
      <c r="H151" s="342"/>
      <c r="I151" s="342"/>
      <c r="J151" s="342"/>
      <c r="K151" s="342"/>
      <c r="L151" s="343"/>
      <c r="M151" s="242"/>
      <c r="N151" s="242"/>
      <c r="O151" s="376"/>
      <c r="P151" s="377"/>
      <c r="Q151" s="5"/>
      <c r="R151" s="5"/>
      <c r="S151" s="5"/>
    </row>
    <row r="152" spans="1:19" x14ac:dyDescent="0.25">
      <c r="A152" s="356" t="s">
        <v>5</v>
      </c>
      <c r="B152" s="357"/>
      <c r="C152" s="357"/>
      <c r="D152" s="357"/>
      <c r="E152" s="357"/>
      <c r="F152" s="357"/>
      <c r="G152" s="357"/>
      <c r="H152" s="357"/>
      <c r="I152" s="357"/>
      <c r="J152" s="357"/>
      <c r="K152" s="357"/>
      <c r="L152" s="358"/>
      <c r="M152" s="71">
        <f>SUM(M137:M151)</f>
        <v>0</v>
      </c>
      <c r="N152" s="71">
        <f>SUM(N137:N151)</f>
        <v>0</v>
      </c>
      <c r="O152" s="380"/>
      <c r="P152" s="381"/>
      <c r="Q152" s="5"/>
      <c r="R152" s="5"/>
      <c r="S152" s="5"/>
    </row>
    <row r="153" spans="1:19" x14ac:dyDescent="0.25">
      <c r="A153" s="6"/>
      <c r="B153" s="6"/>
      <c r="C153" s="6"/>
      <c r="D153" s="6"/>
      <c r="E153" s="6"/>
      <c r="F153" s="6"/>
      <c r="G153" s="6"/>
      <c r="H153" s="6"/>
      <c r="I153" s="6"/>
      <c r="J153" s="6"/>
      <c r="K153" s="6"/>
      <c r="L153" s="6"/>
      <c r="M153" s="5"/>
      <c r="N153" s="5"/>
      <c r="O153" s="5"/>
      <c r="P153" s="5"/>
      <c r="Q153" s="5"/>
      <c r="R153" s="5"/>
      <c r="S153" s="5"/>
    </row>
    <row r="154" spans="1:19" hidden="1" x14ac:dyDescent="0.25">
      <c r="A154" s="338"/>
      <c r="B154" s="338"/>
      <c r="C154" s="338"/>
      <c r="D154" s="338"/>
      <c r="E154" s="338"/>
      <c r="F154" s="338"/>
      <c r="G154" s="338"/>
      <c r="H154" s="338"/>
      <c r="I154" s="5"/>
      <c r="J154" s="5"/>
      <c r="K154" s="6"/>
      <c r="L154" s="6"/>
      <c r="M154" s="5"/>
      <c r="N154" s="5"/>
      <c r="O154" s="5"/>
      <c r="P154" s="5"/>
      <c r="Q154" s="5"/>
      <c r="R154" s="5"/>
      <c r="S154" s="5"/>
    </row>
    <row r="155" spans="1:19" x14ac:dyDescent="0.25">
      <c r="A155" s="6"/>
      <c r="B155" s="6"/>
      <c r="C155" s="6"/>
      <c r="D155" s="6"/>
      <c r="E155" s="6"/>
      <c r="F155" s="6"/>
      <c r="G155" s="6"/>
      <c r="H155" s="6"/>
      <c r="I155" s="5"/>
      <c r="J155" s="5"/>
      <c r="K155" s="6"/>
      <c r="L155" s="6"/>
      <c r="M155" s="5"/>
      <c r="N155" s="5"/>
      <c r="O155" s="5"/>
      <c r="P155" s="5"/>
      <c r="Q155" s="5"/>
      <c r="R155" s="5"/>
      <c r="S155" s="5"/>
    </row>
    <row r="156" spans="1:19" x14ac:dyDescent="0.25">
      <c r="A156" s="275" t="s">
        <v>75</v>
      </c>
      <c r="B156" s="275"/>
      <c r="C156" s="275"/>
      <c r="D156" s="275"/>
      <c r="E156" s="275"/>
      <c r="F156" s="275"/>
      <c r="G156" s="275"/>
      <c r="H156" s="275"/>
      <c r="I156" s="275"/>
      <c r="J156" s="275"/>
      <c r="K156" s="275"/>
      <c r="L156" s="275"/>
      <c r="M156" s="275"/>
      <c r="N156" s="275"/>
      <c r="O156" s="275"/>
      <c r="P156" s="275"/>
      <c r="Q156" s="275"/>
      <c r="R156" s="275"/>
      <c r="S156" s="275"/>
    </row>
    <row r="157" spans="1:19" ht="15" customHeight="1" x14ac:dyDescent="0.25">
      <c r="A157" s="359" t="s">
        <v>6</v>
      </c>
      <c r="B157" s="360"/>
      <c r="C157" s="360"/>
      <c r="D157" s="360"/>
      <c r="E157" s="360"/>
      <c r="F157" s="360"/>
      <c r="G157" s="360"/>
      <c r="H157" s="360"/>
      <c r="I157" s="360"/>
      <c r="J157" s="360"/>
      <c r="K157" s="360"/>
      <c r="L157" s="360"/>
      <c r="M157" s="360"/>
      <c r="N157" s="360"/>
      <c r="O157" s="360"/>
      <c r="P157" s="360"/>
      <c r="Q157" s="361"/>
      <c r="R157" s="5"/>
      <c r="S157" s="5"/>
    </row>
    <row r="158" spans="1:19" ht="33.75" customHeight="1" x14ac:dyDescent="0.25">
      <c r="A158" s="344" t="s">
        <v>7</v>
      </c>
      <c r="B158" s="345"/>
      <c r="C158" s="345"/>
      <c r="D158" s="345"/>
      <c r="E158" s="345"/>
      <c r="F158" s="345"/>
      <c r="G158" s="345"/>
      <c r="H158" s="346"/>
      <c r="I158" s="344" t="s">
        <v>277</v>
      </c>
      <c r="J158" s="345"/>
      <c r="K158" s="345"/>
      <c r="L158" s="346"/>
      <c r="M158" s="344" t="s">
        <v>8</v>
      </c>
      <c r="N158" s="345"/>
      <c r="O158" s="345"/>
      <c r="P158" s="345"/>
      <c r="Q158" s="346"/>
      <c r="R158" s="5"/>
      <c r="S158" s="5"/>
    </row>
    <row r="159" spans="1:19" x14ac:dyDescent="0.25">
      <c r="A159" s="347"/>
      <c r="B159" s="348"/>
      <c r="C159" s="348"/>
      <c r="D159" s="348"/>
      <c r="E159" s="348"/>
      <c r="F159" s="348"/>
      <c r="G159" s="348"/>
      <c r="H159" s="349"/>
      <c r="I159" s="339"/>
      <c r="J159" s="339"/>
      <c r="K159" s="339"/>
      <c r="L159" s="339"/>
      <c r="M159" s="347"/>
      <c r="N159" s="348"/>
      <c r="O159" s="348"/>
      <c r="P159" s="348"/>
      <c r="Q159" s="349"/>
      <c r="R159" s="5"/>
      <c r="S159" s="5"/>
    </row>
    <row r="160" spans="1:19" x14ac:dyDescent="0.25">
      <c r="A160" s="350"/>
      <c r="B160" s="351"/>
      <c r="C160" s="351"/>
      <c r="D160" s="351"/>
      <c r="E160" s="351"/>
      <c r="F160" s="351"/>
      <c r="G160" s="351"/>
      <c r="H160" s="352"/>
      <c r="I160" s="339"/>
      <c r="J160" s="339"/>
      <c r="K160" s="339"/>
      <c r="L160" s="339"/>
      <c r="M160" s="350"/>
      <c r="N160" s="351"/>
      <c r="O160" s="351"/>
      <c r="P160" s="351"/>
      <c r="Q160" s="352"/>
      <c r="R160" s="5"/>
      <c r="S160" s="5"/>
    </row>
    <row r="161" spans="1:19" ht="5.25" customHeight="1" x14ac:dyDescent="0.25">
      <c r="A161" s="353"/>
      <c r="B161" s="354"/>
      <c r="C161" s="354"/>
      <c r="D161" s="354"/>
      <c r="E161" s="354"/>
      <c r="F161" s="354"/>
      <c r="G161" s="354"/>
      <c r="H161" s="355"/>
      <c r="I161" s="339"/>
      <c r="J161" s="339"/>
      <c r="K161" s="339"/>
      <c r="L161" s="339"/>
      <c r="M161" s="353"/>
      <c r="N161" s="354"/>
      <c r="O161" s="354"/>
      <c r="P161" s="354"/>
      <c r="Q161" s="355"/>
      <c r="R161" s="5"/>
      <c r="S161" s="5"/>
    </row>
    <row r="162" spans="1:19" hidden="1" x14ac:dyDescent="0.25">
      <c r="A162" s="6"/>
      <c r="B162" s="6"/>
      <c r="C162" s="6"/>
      <c r="D162" s="6"/>
      <c r="E162" s="6"/>
      <c r="F162" s="6"/>
      <c r="G162" s="6"/>
      <c r="H162" s="6"/>
      <c r="I162" s="6"/>
      <c r="J162" s="6"/>
      <c r="K162" s="6"/>
      <c r="L162" s="6"/>
      <c r="M162" s="5"/>
      <c r="N162" s="5"/>
      <c r="O162" s="5"/>
      <c r="P162" s="5"/>
      <c r="Q162" s="5"/>
      <c r="R162" s="5"/>
      <c r="S162" s="5"/>
    </row>
    <row r="163" spans="1:19" ht="18" x14ac:dyDescent="0.25">
      <c r="A163" s="234" t="s">
        <v>76</v>
      </c>
      <c r="B163" s="6"/>
      <c r="C163" s="6"/>
      <c r="D163" s="6"/>
      <c r="E163" s="6"/>
      <c r="F163" s="6"/>
      <c r="G163" s="6"/>
      <c r="H163" s="6"/>
      <c r="I163" s="6"/>
      <c r="J163" s="6"/>
      <c r="K163" s="6"/>
      <c r="L163" s="6"/>
      <c r="M163" s="5"/>
      <c r="N163" s="5"/>
      <c r="O163" s="5"/>
      <c r="P163" s="5"/>
      <c r="Q163" s="5"/>
      <c r="R163" s="5"/>
      <c r="S163" s="5"/>
    </row>
    <row r="164" spans="1:19" ht="29.25" customHeight="1" x14ac:dyDescent="0.25">
      <c r="A164" s="6"/>
      <c r="B164" s="340" t="s">
        <v>9</v>
      </c>
      <c r="C164" s="340"/>
      <c r="D164" s="340" t="s">
        <v>77</v>
      </c>
      <c r="E164" s="340"/>
      <c r="F164" s="340" t="s">
        <v>162</v>
      </c>
      <c r="G164" s="340"/>
      <c r="H164" s="6"/>
      <c r="I164" s="6"/>
      <c r="J164" s="6"/>
      <c r="K164" s="6"/>
      <c r="L164" s="6"/>
      <c r="M164" s="5"/>
      <c r="N164" s="5"/>
      <c r="O164" s="5"/>
      <c r="P164" s="5"/>
      <c r="Q164" s="5"/>
      <c r="R164" s="5"/>
      <c r="S164" s="5"/>
    </row>
    <row r="165" spans="1:19" x14ac:dyDescent="0.25">
      <c r="A165" s="6"/>
      <c r="B165" s="365" t="s">
        <v>10</v>
      </c>
      <c r="C165" s="365"/>
      <c r="D165" s="364" t="str">
        <f>'Result Statistics'!L18</f>
        <v/>
      </c>
      <c r="E165" s="364"/>
      <c r="F165" s="371" t="str">
        <f>IFERROR(D165/$D$131*100,"")</f>
        <v/>
      </c>
      <c r="G165" s="371"/>
      <c r="H165" s="6"/>
      <c r="I165" s="6"/>
      <c r="J165" s="6"/>
      <c r="K165" s="6"/>
      <c r="L165" s="6"/>
      <c r="M165" s="5"/>
      <c r="N165" s="5"/>
      <c r="O165" s="5"/>
      <c r="P165" s="5"/>
      <c r="Q165" s="5"/>
      <c r="R165" s="5"/>
      <c r="S165" s="5"/>
    </row>
    <row r="166" spans="1:19" x14ac:dyDescent="0.25">
      <c r="A166" s="6"/>
      <c r="B166" s="365" t="s">
        <v>156</v>
      </c>
      <c r="C166" s="365"/>
      <c r="D166" s="364" t="str">
        <f>'Result Statistics'!L19</f>
        <v/>
      </c>
      <c r="E166" s="364"/>
      <c r="F166" s="371" t="str">
        <f>IFERROR(D166/$D$131*100,"")</f>
        <v/>
      </c>
      <c r="G166" s="371"/>
      <c r="H166" s="6"/>
      <c r="I166" s="6"/>
      <c r="J166" s="6"/>
      <c r="K166" s="6"/>
      <c r="L166" s="6"/>
      <c r="M166" s="5"/>
      <c r="N166" s="5"/>
      <c r="O166" s="5"/>
      <c r="P166" s="5"/>
      <c r="Q166" s="5"/>
      <c r="R166" s="5"/>
      <c r="S166" s="5"/>
    </row>
    <row r="167" spans="1:19" x14ac:dyDescent="0.25">
      <c r="A167" s="6"/>
      <c r="B167" s="365" t="s">
        <v>11</v>
      </c>
      <c r="C167" s="365"/>
      <c r="D167" s="364" t="str">
        <f>'Result Statistics'!L20</f>
        <v/>
      </c>
      <c r="E167" s="364"/>
      <c r="F167" s="371" t="str">
        <f>IFERROR(D167/$D$131*100,"")</f>
        <v/>
      </c>
      <c r="G167" s="371"/>
      <c r="H167" s="6"/>
      <c r="I167" s="6"/>
      <c r="J167" s="6"/>
      <c r="K167" s="6"/>
      <c r="L167" s="6"/>
      <c r="M167" s="5"/>
      <c r="N167" s="5"/>
      <c r="O167" s="5"/>
      <c r="P167" s="5"/>
      <c r="Q167" s="5"/>
      <c r="R167" s="5"/>
      <c r="S167" s="5"/>
    </row>
    <row r="168" spans="1:19" x14ac:dyDescent="0.25">
      <c r="A168" s="6"/>
      <c r="B168" s="365" t="s">
        <v>78</v>
      </c>
      <c r="C168" s="365"/>
      <c r="D168" s="364" t="str">
        <f>'Result Statistics'!L21</f>
        <v/>
      </c>
      <c r="E168" s="364"/>
      <c r="F168" s="371" t="str">
        <f t="shared" ref="F168:F173" si="0">IFERROR(D168/$D$131*100,"")</f>
        <v/>
      </c>
      <c r="G168" s="371"/>
      <c r="H168" s="6"/>
      <c r="I168" s="6"/>
      <c r="J168" s="6"/>
      <c r="K168" s="6"/>
      <c r="L168" s="6"/>
      <c r="M168" s="5"/>
      <c r="N168" s="5"/>
      <c r="O168" s="5"/>
      <c r="P168" s="5"/>
      <c r="Q168" s="5"/>
      <c r="R168" s="5"/>
      <c r="S168" s="5"/>
    </row>
    <row r="169" spans="1:19" x14ac:dyDescent="0.25">
      <c r="A169" s="6"/>
      <c r="B169" s="365" t="s">
        <v>12</v>
      </c>
      <c r="C169" s="365"/>
      <c r="D169" s="364" t="str">
        <f>'Result Statistics'!L22</f>
        <v/>
      </c>
      <c r="E169" s="364"/>
      <c r="F169" s="371" t="str">
        <f t="shared" si="0"/>
        <v/>
      </c>
      <c r="G169" s="371"/>
      <c r="H169" s="6"/>
      <c r="I169" s="6"/>
      <c r="J169" s="6"/>
      <c r="K169" s="6"/>
      <c r="L169" s="6"/>
      <c r="M169" s="5"/>
      <c r="N169" s="5"/>
      <c r="O169" s="5"/>
      <c r="P169" s="5"/>
      <c r="Q169" s="5"/>
      <c r="R169" s="5"/>
      <c r="S169" s="5"/>
    </row>
    <row r="170" spans="1:19" x14ac:dyDescent="0.25">
      <c r="A170" s="6"/>
      <c r="B170" s="365" t="s">
        <v>163</v>
      </c>
      <c r="C170" s="365"/>
      <c r="D170" s="364" t="str">
        <f>'Result Statistics'!L23</f>
        <v/>
      </c>
      <c r="E170" s="364"/>
      <c r="F170" s="371" t="str">
        <f t="shared" si="0"/>
        <v/>
      </c>
      <c r="G170" s="371"/>
      <c r="H170" s="6"/>
      <c r="I170" s="6"/>
      <c r="J170" s="6"/>
      <c r="K170" s="6"/>
      <c r="L170" s="6"/>
      <c r="M170" s="5"/>
      <c r="N170" s="5"/>
      <c r="O170" s="5"/>
      <c r="P170" s="5"/>
      <c r="Q170" s="5"/>
      <c r="R170" s="5"/>
      <c r="S170" s="5"/>
    </row>
    <row r="171" spans="1:19" x14ac:dyDescent="0.25">
      <c r="A171" s="6"/>
      <c r="B171" s="365" t="s">
        <v>13</v>
      </c>
      <c r="C171" s="365"/>
      <c r="D171" s="364" t="str">
        <f>'Result Statistics'!L24</f>
        <v/>
      </c>
      <c r="E171" s="364"/>
      <c r="F171" s="371" t="str">
        <f t="shared" si="0"/>
        <v/>
      </c>
      <c r="G171" s="371"/>
      <c r="H171" s="6"/>
      <c r="I171" s="6"/>
      <c r="J171" s="6"/>
      <c r="K171" s="6"/>
      <c r="L171" s="6"/>
      <c r="M171" s="5"/>
      <c r="N171" s="5"/>
      <c r="O171" s="5"/>
      <c r="P171" s="5"/>
      <c r="Q171" s="5"/>
      <c r="R171" s="5"/>
      <c r="S171" s="5"/>
    </row>
    <row r="172" spans="1:19" x14ac:dyDescent="0.25">
      <c r="A172" s="6"/>
      <c r="B172" s="365" t="s">
        <v>14</v>
      </c>
      <c r="C172" s="365"/>
      <c r="D172" s="364" t="str">
        <f>'Result Statistics'!L25</f>
        <v/>
      </c>
      <c r="E172" s="364"/>
      <c r="F172" s="371" t="str">
        <f t="shared" si="0"/>
        <v/>
      </c>
      <c r="G172" s="371"/>
      <c r="H172" s="6"/>
      <c r="I172" s="6"/>
      <c r="J172" s="6"/>
      <c r="K172" s="6"/>
      <c r="L172" s="6"/>
      <c r="M172" s="5"/>
      <c r="N172" s="5"/>
      <c r="O172" s="5"/>
      <c r="P172" s="5"/>
      <c r="Q172" s="5"/>
      <c r="R172" s="5"/>
      <c r="S172" s="5"/>
    </row>
    <row r="173" spans="1:19" x14ac:dyDescent="0.25">
      <c r="A173" s="6"/>
      <c r="B173" s="365" t="s">
        <v>15</v>
      </c>
      <c r="C173" s="365"/>
      <c r="D173" s="364" t="str">
        <f>'Result Statistics'!L26</f>
        <v/>
      </c>
      <c r="E173" s="364"/>
      <c r="F173" s="371" t="str">
        <f t="shared" si="0"/>
        <v/>
      </c>
      <c r="G173" s="371"/>
      <c r="H173" s="6"/>
      <c r="I173" s="6"/>
      <c r="J173" s="6"/>
      <c r="K173" s="6"/>
      <c r="L173" s="6"/>
      <c r="M173" s="5"/>
      <c r="N173" s="5"/>
      <c r="O173" s="5"/>
      <c r="P173" s="5"/>
      <c r="Q173" s="5"/>
      <c r="R173" s="5"/>
      <c r="S173" s="5"/>
    </row>
    <row r="174" spans="1:19" x14ac:dyDescent="0.25">
      <c r="A174" s="6"/>
      <c r="B174" s="6"/>
      <c r="C174" s="6"/>
      <c r="D174" s="6"/>
      <c r="E174" s="6"/>
      <c r="F174" s="6"/>
      <c r="G174" s="6"/>
      <c r="H174" s="6"/>
      <c r="I174" s="6"/>
      <c r="J174" s="6"/>
      <c r="K174" s="6"/>
      <c r="L174" s="6"/>
      <c r="M174" s="5"/>
      <c r="N174" s="5"/>
      <c r="O174" s="5"/>
      <c r="P174" s="5"/>
      <c r="Q174" s="5"/>
      <c r="R174" s="5"/>
      <c r="S174" s="5"/>
    </row>
    <row r="175" spans="1:19" ht="20.25" x14ac:dyDescent="0.3">
      <c r="A175" s="336" t="s">
        <v>271</v>
      </c>
      <c r="B175" s="336"/>
      <c r="C175" s="336"/>
      <c r="D175" s="336"/>
      <c r="E175" s="336"/>
      <c r="F175" s="336"/>
      <c r="G175" s="336"/>
      <c r="H175" s="336"/>
      <c r="I175" s="336"/>
      <c r="J175" s="336"/>
      <c r="K175" s="336"/>
      <c r="L175" s="336"/>
      <c r="M175" s="336"/>
      <c r="N175" s="336"/>
      <c r="O175" s="7"/>
      <c r="P175" s="7"/>
      <c r="Q175" s="7"/>
      <c r="R175" s="7"/>
    </row>
    <row r="176" spans="1:19" ht="15" customHeight="1" x14ac:dyDescent="0.25">
      <c r="A176" s="334" t="s">
        <v>16</v>
      </c>
      <c r="B176" s="334"/>
      <c r="C176" s="334"/>
      <c r="D176" s="334"/>
      <c r="E176" s="334"/>
      <c r="F176" s="334"/>
      <c r="G176" s="334"/>
      <c r="H176" s="334"/>
      <c r="I176" s="334"/>
      <c r="J176" s="334"/>
      <c r="K176" s="334"/>
      <c r="L176" s="334"/>
      <c r="M176" s="334"/>
    </row>
    <row r="177" spans="1:29" x14ac:dyDescent="0.25">
      <c r="A177" s="194" t="s">
        <v>66</v>
      </c>
      <c r="B177" s="194"/>
      <c r="C177" s="194"/>
      <c r="D177" s="194"/>
      <c r="E177" s="194"/>
    </row>
    <row r="178" spans="1:29" ht="15" customHeight="1" x14ac:dyDescent="0.25">
      <c r="A178" s="391" t="s">
        <v>17</v>
      </c>
      <c r="B178" s="391"/>
      <c r="C178" s="391"/>
      <c r="D178" s="391"/>
      <c r="E178" s="391"/>
      <c r="F178" s="391"/>
      <c r="G178" s="391"/>
      <c r="H178" s="391"/>
      <c r="I178" s="391"/>
      <c r="J178" s="391"/>
      <c r="K178" s="391"/>
      <c r="L178" s="391"/>
      <c r="M178" s="391"/>
      <c r="N178" s="185"/>
      <c r="O178" s="185"/>
    </row>
    <row r="179" spans="1:29" ht="16.5" customHeight="1" x14ac:dyDescent="0.25">
      <c r="A179" s="196" t="str">
        <f>'Indirect - Survey'!A6</f>
        <v>CLO1</v>
      </c>
      <c r="B179" s="288" t="str">
        <f>IF('Indirect - Survey'!B6="","",'Indirect - Survey'!B6)</f>
        <v/>
      </c>
      <c r="C179" s="288"/>
      <c r="D179" s="288"/>
      <c r="E179" s="288"/>
      <c r="F179" s="288"/>
      <c r="G179" s="288"/>
      <c r="H179" s="288"/>
      <c r="I179" s="288"/>
      <c r="J179" s="288"/>
      <c r="K179" s="288"/>
      <c r="L179" s="288"/>
      <c r="M179" s="288"/>
      <c r="N179" s="288"/>
      <c r="O179" s="288"/>
      <c r="P179" s="288"/>
      <c r="Q179" s="288"/>
      <c r="X179" t="s">
        <v>31</v>
      </c>
      <c r="Y179" t="b">
        <f>IF(B179="",FALSE,TRUE)</f>
        <v>0</v>
      </c>
      <c r="Z179" t="str">
        <f>IF(Y179=TRUE,X179,"-")</f>
        <v>-</v>
      </c>
    </row>
    <row r="180" spans="1:29" ht="18" customHeight="1" x14ac:dyDescent="0.25">
      <c r="A180" s="196" t="str">
        <f>'Indirect - Survey'!A7</f>
        <v>CLO2</v>
      </c>
      <c r="B180" s="288" t="str">
        <f>IF('Indirect - Survey'!B7="","",'Indirect - Survey'!B7)</f>
        <v/>
      </c>
      <c r="C180" s="288"/>
      <c r="D180" s="288"/>
      <c r="E180" s="288"/>
      <c r="F180" s="288"/>
      <c r="G180" s="288"/>
      <c r="H180" s="288"/>
      <c r="I180" s="288"/>
      <c r="J180" s="288"/>
      <c r="K180" s="288"/>
      <c r="L180" s="288"/>
      <c r="M180" s="288"/>
      <c r="N180" s="288"/>
      <c r="O180" s="288"/>
      <c r="P180" s="288"/>
      <c r="Q180" s="288"/>
      <c r="X180" t="s">
        <v>32</v>
      </c>
      <c r="Y180" t="b">
        <f t="shared" ref="Y180:Y188" si="1">IF(B180="",FALSE,TRUE)</f>
        <v>0</v>
      </c>
      <c r="Z180" t="str">
        <f t="shared" ref="Z180:Z188" si="2">IF(Y180=TRUE,X180,"-")</f>
        <v>-</v>
      </c>
    </row>
    <row r="181" spans="1:29" ht="24.75" customHeight="1" x14ac:dyDescent="0.25">
      <c r="A181" s="196" t="str">
        <f>'Indirect - Survey'!A8</f>
        <v>CLO3</v>
      </c>
      <c r="B181" s="287" t="str">
        <f>IF('Indirect - Survey'!B8="","",'Indirect - Survey'!B8)</f>
        <v/>
      </c>
      <c r="C181" s="287"/>
      <c r="D181" s="287"/>
      <c r="E181" s="287"/>
      <c r="F181" s="287"/>
      <c r="G181" s="287"/>
      <c r="H181" s="287"/>
      <c r="I181" s="287"/>
      <c r="J181" s="287"/>
      <c r="K181" s="287"/>
      <c r="L181" s="287"/>
      <c r="M181" s="287"/>
      <c r="N181" s="287"/>
      <c r="O181" s="287"/>
      <c r="P181" s="287"/>
      <c r="Q181" s="287"/>
      <c r="X181" t="s">
        <v>33</v>
      </c>
      <c r="Y181" t="b">
        <f t="shared" si="1"/>
        <v>0</v>
      </c>
      <c r="Z181" t="str">
        <f t="shared" si="2"/>
        <v>-</v>
      </c>
    </row>
    <row r="182" spans="1:29" ht="23.25" customHeight="1" x14ac:dyDescent="0.25">
      <c r="A182" s="196" t="str">
        <f>'Indirect - Survey'!A9</f>
        <v>CLO4</v>
      </c>
      <c r="B182" s="288" t="str">
        <f>IF('Indirect - Survey'!B9="","",'Indirect - Survey'!B9)</f>
        <v/>
      </c>
      <c r="C182" s="288"/>
      <c r="D182" s="288"/>
      <c r="E182" s="288"/>
      <c r="F182" s="288"/>
      <c r="G182" s="288"/>
      <c r="H182" s="288"/>
      <c r="I182" s="288"/>
      <c r="J182" s="288"/>
      <c r="K182" s="288"/>
      <c r="L182" s="288"/>
      <c r="M182" s="288"/>
      <c r="N182" s="288"/>
      <c r="O182" s="288"/>
      <c r="P182" s="288"/>
      <c r="Q182" s="288"/>
      <c r="X182" t="s">
        <v>35</v>
      </c>
      <c r="Y182" t="b">
        <f t="shared" si="1"/>
        <v>0</v>
      </c>
      <c r="Z182" t="str">
        <f t="shared" si="2"/>
        <v>-</v>
      </c>
    </row>
    <row r="183" spans="1:29" ht="21" customHeight="1" x14ac:dyDescent="0.25">
      <c r="A183" s="196" t="str">
        <f>'Indirect - Survey'!A10</f>
        <v>CLO5</v>
      </c>
      <c r="B183" s="288" t="str">
        <f>IF('Indirect - Survey'!B10="","",'Indirect - Survey'!B10)</f>
        <v/>
      </c>
      <c r="C183" s="288"/>
      <c r="D183" s="288"/>
      <c r="E183" s="288"/>
      <c r="F183" s="288"/>
      <c r="G183" s="288"/>
      <c r="H183" s="288"/>
      <c r="I183" s="288"/>
      <c r="J183" s="288"/>
      <c r="K183" s="288"/>
      <c r="L183" s="288"/>
      <c r="M183" s="288"/>
      <c r="N183" s="288"/>
      <c r="O183" s="288"/>
      <c r="P183" s="288"/>
      <c r="Q183" s="288"/>
      <c r="X183" t="s">
        <v>36</v>
      </c>
      <c r="Y183" t="b">
        <f t="shared" si="1"/>
        <v>0</v>
      </c>
      <c r="Z183" t="str">
        <f t="shared" si="2"/>
        <v>-</v>
      </c>
    </row>
    <row r="184" spans="1:29" ht="15" customHeight="1" x14ac:dyDescent="0.25">
      <c r="A184" s="196" t="str">
        <f>'Indirect - Survey'!A11</f>
        <v>CLO6</v>
      </c>
      <c r="B184" s="289" t="str">
        <f>IF('Indirect - Survey'!B11="","",'Indirect - Survey'!B11)</f>
        <v/>
      </c>
      <c r="C184" s="290"/>
      <c r="D184" s="290"/>
      <c r="E184" s="290"/>
      <c r="F184" s="290"/>
      <c r="G184" s="290"/>
      <c r="H184" s="290"/>
      <c r="I184" s="290"/>
      <c r="J184" s="290"/>
      <c r="K184" s="290"/>
      <c r="L184" s="290"/>
      <c r="M184" s="290"/>
      <c r="N184" s="290"/>
      <c r="O184" s="290"/>
      <c r="P184" s="290"/>
      <c r="Q184" s="291"/>
      <c r="X184" t="s">
        <v>141</v>
      </c>
      <c r="Y184" t="b">
        <f t="shared" si="1"/>
        <v>0</v>
      </c>
      <c r="Z184" t="str">
        <f t="shared" si="2"/>
        <v>-</v>
      </c>
    </row>
    <row r="185" spans="1:29" x14ac:dyDescent="0.25">
      <c r="A185" s="196" t="str">
        <f>'Indirect - Survey'!A12</f>
        <v>CLO7</v>
      </c>
      <c r="B185" s="289" t="str">
        <f>IF('Indirect - Survey'!B12="","",'Indirect - Survey'!B12)</f>
        <v/>
      </c>
      <c r="C185" s="290"/>
      <c r="D185" s="290"/>
      <c r="E185" s="290"/>
      <c r="F185" s="290"/>
      <c r="G185" s="290"/>
      <c r="H185" s="290"/>
      <c r="I185" s="290"/>
      <c r="J185" s="290"/>
      <c r="K185" s="290"/>
      <c r="L185" s="290"/>
      <c r="M185" s="290"/>
      <c r="N185" s="290"/>
      <c r="O185" s="290"/>
      <c r="P185" s="290"/>
      <c r="Q185" s="291"/>
      <c r="X185" t="s">
        <v>142</v>
      </c>
      <c r="Y185" t="b">
        <f t="shared" si="1"/>
        <v>0</v>
      </c>
      <c r="Z185" t="str">
        <f t="shared" si="2"/>
        <v>-</v>
      </c>
    </row>
    <row r="186" spans="1:29" x14ac:dyDescent="0.25">
      <c r="A186" s="196" t="str">
        <f>'Indirect - Survey'!A13</f>
        <v>CLO8</v>
      </c>
      <c r="B186" s="289" t="str">
        <f>IF('Indirect - Survey'!B13="","",'Indirect - Survey'!B13)</f>
        <v/>
      </c>
      <c r="C186" s="290"/>
      <c r="D186" s="290"/>
      <c r="E186" s="290"/>
      <c r="F186" s="290"/>
      <c r="G186" s="290"/>
      <c r="H186" s="290"/>
      <c r="I186" s="290"/>
      <c r="J186" s="290"/>
      <c r="K186" s="290"/>
      <c r="L186" s="290"/>
      <c r="M186" s="290"/>
      <c r="N186" s="290"/>
      <c r="O186" s="290"/>
      <c r="P186" s="290"/>
      <c r="Q186" s="291"/>
      <c r="X186" t="s">
        <v>143</v>
      </c>
      <c r="Y186" t="b">
        <f t="shared" si="1"/>
        <v>0</v>
      </c>
      <c r="Z186" t="str">
        <f t="shared" si="2"/>
        <v>-</v>
      </c>
    </row>
    <row r="187" spans="1:29" x14ac:dyDescent="0.25">
      <c r="A187" s="196" t="str">
        <f>'Indirect - Survey'!A14</f>
        <v>CLO9</v>
      </c>
      <c r="B187" s="289" t="str">
        <f>IF('Indirect - Survey'!B14="","",'Indirect - Survey'!B14)</f>
        <v/>
      </c>
      <c r="C187" s="290"/>
      <c r="D187" s="290"/>
      <c r="E187" s="290"/>
      <c r="F187" s="290"/>
      <c r="G187" s="290"/>
      <c r="H187" s="290"/>
      <c r="I187" s="290"/>
      <c r="J187" s="290"/>
      <c r="K187" s="290"/>
      <c r="L187" s="290"/>
      <c r="M187" s="290"/>
      <c r="N187" s="290"/>
      <c r="O187" s="290"/>
      <c r="P187" s="290"/>
      <c r="Q187" s="291"/>
      <c r="X187" t="s">
        <v>144</v>
      </c>
      <c r="Y187" t="b">
        <f t="shared" si="1"/>
        <v>0</v>
      </c>
      <c r="Z187" t="str">
        <f t="shared" si="2"/>
        <v>-</v>
      </c>
    </row>
    <row r="188" spans="1:29" x14ac:dyDescent="0.25">
      <c r="A188" s="196" t="str">
        <f>'Indirect - Survey'!A15</f>
        <v>CLO10</v>
      </c>
      <c r="B188" s="289" t="str">
        <f>IF('Indirect - Survey'!B15="","",'Indirect - Survey'!B15)</f>
        <v/>
      </c>
      <c r="C188" s="290"/>
      <c r="D188" s="290"/>
      <c r="E188" s="290"/>
      <c r="F188" s="290"/>
      <c r="G188" s="290"/>
      <c r="H188" s="290"/>
      <c r="I188" s="290"/>
      <c r="J188" s="290"/>
      <c r="K188" s="290"/>
      <c r="L188" s="290"/>
      <c r="M188" s="290"/>
      <c r="N188" s="290"/>
      <c r="O188" s="290"/>
      <c r="P188" s="290"/>
      <c r="Q188" s="291"/>
      <c r="X188" t="s">
        <v>145</v>
      </c>
      <c r="Y188" t="b">
        <f t="shared" si="1"/>
        <v>0</v>
      </c>
      <c r="Z188" t="str">
        <f t="shared" si="2"/>
        <v>-</v>
      </c>
    </row>
    <row r="189" spans="1:29" ht="15.75" x14ac:dyDescent="0.25">
      <c r="A189" s="8"/>
      <c r="B189" s="8"/>
      <c r="C189" s="8"/>
      <c r="D189" s="8"/>
      <c r="E189" s="8"/>
      <c r="F189" s="8"/>
      <c r="G189" s="8"/>
      <c r="H189" s="8"/>
      <c r="I189" s="8"/>
      <c r="J189" s="8"/>
      <c r="K189" s="8"/>
      <c r="L189" s="8"/>
      <c r="M189" s="8"/>
    </row>
    <row r="190" spans="1:29" ht="15.75" x14ac:dyDescent="0.25">
      <c r="A190" s="9" t="s">
        <v>67</v>
      </c>
      <c r="B190" s="9"/>
      <c r="C190" s="9"/>
      <c r="D190" s="9"/>
    </row>
    <row r="191" spans="1:29" ht="15.75" x14ac:dyDescent="0.25">
      <c r="A191" s="59" t="s">
        <v>146</v>
      </c>
      <c r="B191" s="60"/>
      <c r="C191" s="60"/>
      <c r="D191" s="60"/>
      <c r="E191" s="60"/>
      <c r="F191" s="60"/>
      <c r="G191" s="60"/>
      <c r="H191" s="60"/>
      <c r="I191" s="60"/>
      <c r="J191" s="60"/>
      <c r="K191" s="60"/>
      <c r="L191" s="59"/>
      <c r="M191" s="59"/>
      <c r="N191" s="61"/>
      <c r="O191" s="61"/>
      <c r="P191" s="10"/>
      <c r="Q191" s="10"/>
      <c r="R191" s="10"/>
      <c r="U191" s="57" t="s">
        <v>152</v>
      </c>
      <c r="V191" t="s">
        <v>154</v>
      </c>
      <c r="X191" t="s">
        <v>152</v>
      </c>
      <c r="Y191" t="s">
        <v>126</v>
      </c>
      <c r="Z191" t="s">
        <v>153</v>
      </c>
      <c r="AA191" t="s">
        <v>119</v>
      </c>
      <c r="AC191" t="s">
        <v>127</v>
      </c>
    </row>
    <row r="192" spans="1:29" ht="15.75" x14ac:dyDescent="0.25">
      <c r="A192" s="217"/>
      <c r="B192" s="390"/>
      <c r="C192" s="390"/>
      <c r="D192" s="390"/>
      <c r="E192" s="390"/>
      <c r="F192" s="390"/>
      <c r="G192" s="390"/>
      <c r="H192" s="390"/>
      <c r="I192" s="390"/>
      <c r="J192" s="390"/>
      <c r="K192" s="390"/>
      <c r="L192" s="390"/>
      <c r="M192" s="390"/>
      <c r="N192" s="218"/>
      <c r="O192" s="218"/>
      <c r="P192" s="218"/>
      <c r="Q192" s="218"/>
      <c r="R192" s="218"/>
      <c r="S192" s="62"/>
      <c r="T192" s="11" t="s">
        <v>31</v>
      </c>
      <c r="U192" s="57">
        <f>COUNTIF(V192:V197,V192)</f>
        <v>5</v>
      </c>
      <c r="V192" s="11" t="e">
        <f>IF(S192,T192,IF(S193,T193,IF(S194,T194,IF(S195,T195,IF(S196,T196,IF(#REF!,#REF!,IF(#REF!,#REF!)))))))</f>
        <v>#REF!</v>
      </c>
      <c r="W192" t="str">
        <f>IF(U192=1,"abc","def")</f>
        <v>def</v>
      </c>
      <c r="X192" s="58">
        <f>COUNTIF(V192:V197,V192)</f>
        <v>5</v>
      </c>
      <c r="Y192" t="str">
        <f>IF(X192=1,V192,"-")</f>
        <v>-</v>
      </c>
      <c r="Z192" t="str">
        <f>IF(Y192=FALSE,"-",Y192)</f>
        <v>-</v>
      </c>
      <c r="AA192" s="62" t="b">
        <v>0</v>
      </c>
      <c r="AB192" t="str">
        <f>IF(AA192=FALSE,"",AC192)</f>
        <v/>
      </c>
      <c r="AC192" s="10" t="s">
        <v>236</v>
      </c>
    </row>
    <row r="193" spans="1:29" ht="15" customHeight="1" x14ac:dyDescent="0.25">
      <c r="A193" s="219"/>
      <c r="B193" s="335"/>
      <c r="C193" s="335"/>
      <c r="D193" s="335"/>
      <c r="E193" s="335"/>
      <c r="F193" s="335"/>
      <c r="G193" s="335"/>
      <c r="H193" s="335"/>
      <c r="I193" s="335"/>
      <c r="J193" s="335"/>
      <c r="K193" s="335"/>
      <c r="L193" s="335"/>
      <c r="M193" s="335"/>
      <c r="N193" s="218"/>
      <c r="O193" s="218"/>
      <c r="P193" s="218"/>
      <c r="Q193" s="218"/>
      <c r="R193" s="218"/>
      <c r="S193" s="62"/>
      <c r="T193" s="11" t="s">
        <v>32</v>
      </c>
      <c r="U193" s="57">
        <f>COUNTIF(V193:V197,V193)</f>
        <v>4</v>
      </c>
      <c r="V193" s="11" t="e">
        <f>IF(S193,T193,IF(S194,T194,IF(S195,T195,IF(S196,T196,IF(#REF!,#REF!,IF(#REF!,#REF!,IF(#REF!,#REF!)))))))</f>
        <v>#REF!</v>
      </c>
      <c r="W193" t="str">
        <f>IF(U193=1,"abc","def")</f>
        <v>def</v>
      </c>
      <c r="X193" s="58">
        <f>COUNTIF(V193:V197,V193)</f>
        <v>4</v>
      </c>
      <c r="Y193" t="str">
        <f>IF(X193=1,V193,"-")</f>
        <v>-</v>
      </c>
      <c r="Z193" t="str">
        <f>IF(Y193=FALSE,"-",Y193)</f>
        <v>-</v>
      </c>
      <c r="AA193" s="62" t="b">
        <v>1</v>
      </c>
      <c r="AB193" t="str">
        <f t="shared" ref="AB193:AB199" si="3">IF(AA193=FALSE,"",AC193)</f>
        <v>SO(2)</v>
      </c>
      <c r="AC193" s="10" t="s">
        <v>237</v>
      </c>
    </row>
    <row r="194" spans="1:29" ht="15" customHeight="1" x14ac:dyDescent="0.25">
      <c r="A194" s="219"/>
      <c r="B194" s="335"/>
      <c r="C194" s="335"/>
      <c r="D194" s="335"/>
      <c r="E194" s="335"/>
      <c r="F194" s="335"/>
      <c r="G194" s="335"/>
      <c r="H194" s="335"/>
      <c r="I194" s="335"/>
      <c r="J194" s="335"/>
      <c r="K194" s="335"/>
      <c r="L194" s="335"/>
      <c r="M194" s="335"/>
      <c r="N194" s="218"/>
      <c r="O194" s="218"/>
      <c r="P194" s="218"/>
      <c r="Q194" s="218"/>
      <c r="R194" s="218"/>
      <c r="S194" s="62"/>
      <c r="T194" s="11" t="s">
        <v>33</v>
      </c>
      <c r="U194" s="57">
        <f>COUNTIF(V194:V200,V194)</f>
        <v>3</v>
      </c>
      <c r="V194" s="11" t="e">
        <f>IF(S194,T194,IF(S195,T195,IF(S196,T196,IF(#REF!,#REF!,IF(#REF!,#REF!,IF(#REF!,#REF!,IF(#REF!,#REF!)))))))</f>
        <v>#REF!</v>
      </c>
      <c r="W194" t="str">
        <f>IF(U194=1,"abc","def")</f>
        <v>def</v>
      </c>
      <c r="X194" s="58">
        <f>COUNTIF(V194:V200,V194)</f>
        <v>3</v>
      </c>
      <c r="Y194" t="str">
        <f>IF(X194=1,V194,"-")</f>
        <v>-</v>
      </c>
      <c r="Z194" t="str">
        <f>IF(Y194=FALSE,"-",Y194)</f>
        <v>-</v>
      </c>
      <c r="AA194" s="62" t="b">
        <v>0</v>
      </c>
      <c r="AB194" t="str">
        <f t="shared" si="3"/>
        <v/>
      </c>
      <c r="AC194" s="10" t="s">
        <v>238</v>
      </c>
    </row>
    <row r="195" spans="1:29" ht="12.75" customHeight="1" x14ac:dyDescent="0.25">
      <c r="A195" s="219"/>
      <c r="B195" s="335"/>
      <c r="C195" s="335"/>
      <c r="D195" s="335"/>
      <c r="E195" s="335"/>
      <c r="F195" s="335"/>
      <c r="G195" s="335"/>
      <c r="H195" s="335"/>
      <c r="I195" s="335"/>
      <c r="J195" s="335"/>
      <c r="K195" s="335"/>
      <c r="L195" s="335"/>
      <c r="M195" s="335"/>
      <c r="N195" s="218"/>
      <c r="O195" s="218"/>
      <c r="P195" s="218"/>
      <c r="Q195" s="218"/>
      <c r="R195" s="218"/>
      <c r="S195" s="62"/>
      <c r="T195" s="11" t="s">
        <v>35</v>
      </c>
      <c r="U195" s="57">
        <f>COUNTIF(V195:V201,V195)</f>
        <v>2</v>
      </c>
      <c r="V195" s="11" t="e">
        <f>IF(S195,T195,IF(S196,T196,IF(#REF!,#REF!,IF(#REF!,#REF!,IF(#REF!,#REF!,IF(#REF!,#REF!,IF(#REF!,#REF!)))))))</f>
        <v>#REF!</v>
      </c>
      <c r="W195" t="str">
        <f>IF(U195=1,"abc","def")</f>
        <v>def</v>
      </c>
      <c r="X195" s="58">
        <f>COUNTIF(V195:V201,V195)</f>
        <v>2</v>
      </c>
      <c r="Y195" t="str">
        <f>IF(X195=1,V195,"-")</f>
        <v>-</v>
      </c>
      <c r="Z195" t="str">
        <f>IF(Y195=FALSE,"-",Y195)</f>
        <v>-</v>
      </c>
      <c r="AA195" s="62" t="b">
        <v>0</v>
      </c>
      <c r="AB195" t="str">
        <f t="shared" si="3"/>
        <v/>
      </c>
      <c r="AC195" s="10" t="s">
        <v>239</v>
      </c>
    </row>
    <row r="196" spans="1:29" ht="16.5" customHeight="1" x14ac:dyDescent="0.25">
      <c r="A196" s="219"/>
      <c r="B196" s="335"/>
      <c r="C196" s="335"/>
      <c r="D196" s="335"/>
      <c r="E196" s="335"/>
      <c r="F196" s="335"/>
      <c r="G196" s="335"/>
      <c r="H196" s="335"/>
      <c r="I196" s="335"/>
      <c r="J196" s="335"/>
      <c r="K196" s="335"/>
      <c r="L196" s="335"/>
      <c r="M196" s="335"/>
      <c r="N196" s="218"/>
      <c r="O196" s="218"/>
      <c r="P196" s="218"/>
      <c r="Q196" s="218"/>
      <c r="R196" s="218"/>
      <c r="S196" s="62"/>
      <c r="T196" s="11" t="s">
        <v>36</v>
      </c>
      <c r="U196" s="57">
        <f>COUNTIF(V196:V202,V196)</f>
        <v>1</v>
      </c>
      <c r="V196" s="11" t="e">
        <f>IF(S196,T196,IF(#REF!,#REF!,IF(#REF!,#REF!,IF(#REF!,#REF!,IF(#REF!,#REF!,IF(#REF!,#REF!,IF(#REF!,#REF!)))))))</f>
        <v>#REF!</v>
      </c>
      <c r="W196" t="str">
        <f>IF(U196=1,"abc","def")</f>
        <v>abc</v>
      </c>
      <c r="X196" s="58">
        <f>COUNTIF(V196:V202,V196)</f>
        <v>1</v>
      </c>
      <c r="Y196" t="e">
        <f>IF(X196=1,V196,"-")</f>
        <v>#REF!</v>
      </c>
      <c r="Z196" t="e">
        <f>IF(Y196=FALSE,"-",Y196)</f>
        <v>#REF!</v>
      </c>
      <c r="AA196" s="62" t="b">
        <v>0</v>
      </c>
      <c r="AB196" t="str">
        <f t="shared" si="3"/>
        <v/>
      </c>
      <c r="AC196" s="10" t="s">
        <v>240</v>
      </c>
    </row>
    <row r="197" spans="1:29" ht="19.5" customHeight="1" x14ac:dyDescent="0.25">
      <c r="A197" s="219"/>
      <c r="B197" s="399" t="s">
        <v>266</v>
      </c>
      <c r="C197" s="399"/>
      <c r="D197" s="399"/>
      <c r="E197" s="399"/>
      <c r="F197" s="399"/>
      <c r="G197" s="399"/>
      <c r="H197" s="399"/>
      <c r="I197" s="399"/>
      <c r="J197" s="399"/>
      <c r="K197" s="399"/>
      <c r="L197" s="399"/>
      <c r="M197" s="399"/>
      <c r="N197" s="399"/>
      <c r="O197" s="399"/>
      <c r="P197" s="399"/>
      <c r="Q197" s="399"/>
      <c r="R197" s="218"/>
      <c r="S197" s="62"/>
      <c r="T197" s="11" t="s">
        <v>141</v>
      </c>
      <c r="V197" s="11"/>
      <c r="X197" s="58"/>
      <c r="AA197" s="62" t="b">
        <v>0</v>
      </c>
      <c r="AB197" t="str">
        <f t="shared" si="3"/>
        <v/>
      </c>
      <c r="AC197" s="10" t="s">
        <v>241</v>
      </c>
    </row>
    <row r="198" spans="1:29" ht="11.25" customHeight="1" x14ac:dyDescent="0.25">
      <c r="A198" s="219"/>
      <c r="B198" s="240"/>
      <c r="C198" s="240"/>
      <c r="D198" s="240"/>
      <c r="E198" s="240"/>
      <c r="F198" s="240"/>
      <c r="G198" s="240"/>
      <c r="H198" s="240"/>
      <c r="I198" s="240"/>
      <c r="J198" s="240"/>
      <c r="K198" s="240"/>
      <c r="L198" s="240"/>
      <c r="M198" s="240"/>
      <c r="N198" s="218"/>
      <c r="O198" s="218"/>
      <c r="P198" s="218"/>
      <c r="Q198" s="218"/>
      <c r="R198" s="218"/>
      <c r="S198" s="62"/>
      <c r="T198" s="11" t="s">
        <v>142</v>
      </c>
      <c r="V198" s="11"/>
      <c r="X198" s="58"/>
      <c r="AA198" s="62" t="b">
        <v>0</v>
      </c>
      <c r="AB198" t="str">
        <f t="shared" si="3"/>
        <v/>
      </c>
      <c r="AC198" s="10" t="s">
        <v>269</v>
      </c>
    </row>
    <row r="199" spans="1:29" ht="17.25" customHeight="1" x14ac:dyDescent="0.25">
      <c r="A199" s="219"/>
      <c r="B199" s="240"/>
      <c r="C199" s="240"/>
      <c r="D199" s="240"/>
      <c r="E199" s="240"/>
      <c r="F199" s="240"/>
      <c r="G199" s="240"/>
      <c r="H199" s="240"/>
      <c r="I199" s="240"/>
      <c r="J199" s="240"/>
      <c r="K199" s="240"/>
      <c r="L199" s="240"/>
      <c r="M199" s="240"/>
      <c r="N199" s="218"/>
      <c r="O199" s="218"/>
      <c r="P199" s="218"/>
      <c r="Q199" s="218"/>
      <c r="R199" s="218"/>
      <c r="S199" s="62"/>
      <c r="T199" s="11" t="s">
        <v>143</v>
      </c>
      <c r="V199" s="11"/>
      <c r="X199" s="58"/>
      <c r="AA199" s="62" t="b">
        <v>0</v>
      </c>
      <c r="AB199" t="str">
        <f t="shared" si="3"/>
        <v/>
      </c>
      <c r="AC199" s="10" t="s">
        <v>270</v>
      </c>
    </row>
    <row r="200" spans="1:29" ht="18.75" customHeight="1" x14ac:dyDescent="0.25">
      <c r="A200" s="344" t="s">
        <v>18</v>
      </c>
      <c r="B200" s="345"/>
      <c r="C200" s="345"/>
      <c r="D200" s="345"/>
      <c r="E200" s="345"/>
      <c r="F200" s="345"/>
      <c r="G200" s="345"/>
      <c r="H200" s="345"/>
      <c r="I200" s="345"/>
      <c r="J200" s="345"/>
      <c r="K200" s="345"/>
      <c r="L200" s="346"/>
      <c r="M200" s="12"/>
      <c r="T200" s="11" t="s">
        <v>144</v>
      </c>
    </row>
    <row r="201" spans="1:29" ht="17.25" customHeight="1" x14ac:dyDescent="0.25">
      <c r="A201" s="333"/>
      <c r="B201" s="337" t="s">
        <v>19</v>
      </c>
      <c r="C201" s="337"/>
      <c r="D201" s="337"/>
      <c r="E201" s="337"/>
      <c r="F201" s="337"/>
      <c r="G201" s="337"/>
      <c r="H201" s="337"/>
      <c r="I201" s="337"/>
      <c r="J201" s="337"/>
      <c r="K201" s="337"/>
      <c r="L201" s="337"/>
      <c r="M201" s="13"/>
      <c r="N201" s="13"/>
      <c r="O201" s="13"/>
      <c r="P201" s="13"/>
      <c r="Q201" s="13"/>
      <c r="R201" s="13"/>
      <c r="S201" s="13"/>
      <c r="T201" s="11" t="s">
        <v>145</v>
      </c>
      <c r="V201" t="s">
        <v>68</v>
      </c>
      <c r="Y201" t="s">
        <v>266</v>
      </c>
    </row>
    <row r="202" spans="1:29" ht="15.75" x14ac:dyDescent="0.25">
      <c r="A202" s="333"/>
      <c r="B202" s="197" t="s">
        <v>236</v>
      </c>
      <c r="C202" s="197" t="s">
        <v>237</v>
      </c>
      <c r="D202" s="197" t="s">
        <v>238</v>
      </c>
      <c r="E202" s="197" t="s">
        <v>239</v>
      </c>
      <c r="F202" s="197" t="s">
        <v>240</v>
      </c>
      <c r="G202" s="197" t="s">
        <v>241</v>
      </c>
      <c r="H202" s="197" t="s">
        <v>269</v>
      </c>
      <c r="I202" s="197" t="s">
        <v>270</v>
      </c>
      <c r="J202" s="197"/>
      <c r="K202" s="197"/>
      <c r="L202" s="197"/>
      <c r="M202" s="14"/>
      <c r="N202" s="14"/>
      <c r="O202" s="14"/>
      <c r="P202" s="14"/>
      <c r="Q202" s="14"/>
      <c r="R202" s="14"/>
      <c r="S202" s="14"/>
      <c r="Y202" s="255" t="s">
        <v>301</v>
      </c>
    </row>
    <row r="203" spans="1:29" x14ac:dyDescent="0.25">
      <c r="A203" s="177" t="str">
        <f t="shared" ref="A203:A212" si="4">IF(Z179="-","",Z179)</f>
        <v/>
      </c>
      <c r="B203" s="198"/>
      <c r="C203" s="198"/>
      <c r="D203" s="198"/>
      <c r="E203" s="198"/>
      <c r="F203" s="198"/>
      <c r="G203" s="198"/>
      <c r="H203" s="198"/>
      <c r="I203" s="198"/>
      <c r="J203" s="198"/>
      <c r="K203" s="198"/>
      <c r="L203" s="198"/>
      <c r="M203" s="15"/>
      <c r="N203" s="15"/>
      <c r="O203" s="15"/>
      <c r="P203" s="15"/>
      <c r="Q203" s="15"/>
      <c r="R203" s="15"/>
      <c r="S203" s="15"/>
    </row>
    <row r="204" spans="1:29" x14ac:dyDescent="0.25">
      <c r="A204" s="177" t="str">
        <f t="shared" si="4"/>
        <v/>
      </c>
      <c r="B204" s="198"/>
      <c r="C204" s="198"/>
      <c r="D204" s="198"/>
      <c r="E204" s="198"/>
      <c r="F204" s="198"/>
      <c r="G204" s="198"/>
      <c r="H204" s="198"/>
      <c r="I204" s="198"/>
      <c r="J204" s="198"/>
      <c r="K204" s="198"/>
      <c r="L204" s="198"/>
      <c r="M204" s="15"/>
      <c r="N204" s="15"/>
      <c r="O204" s="15"/>
      <c r="P204" s="15"/>
      <c r="Q204" s="15"/>
      <c r="R204" s="15"/>
      <c r="S204" s="15"/>
    </row>
    <row r="205" spans="1:29" x14ac:dyDescent="0.25">
      <c r="A205" s="177" t="str">
        <f t="shared" si="4"/>
        <v/>
      </c>
      <c r="B205" s="198"/>
      <c r="C205" s="198"/>
      <c r="D205" s="198"/>
      <c r="E205" s="198"/>
      <c r="F205" s="198"/>
      <c r="G205" s="198"/>
      <c r="H205" s="198"/>
      <c r="I205" s="198"/>
      <c r="J205" s="198"/>
      <c r="K205" s="198"/>
      <c r="L205" s="198"/>
      <c r="M205" s="15"/>
      <c r="N205" s="15"/>
      <c r="O205" s="15"/>
      <c r="P205" s="15"/>
      <c r="Q205" s="15"/>
      <c r="R205" s="15"/>
      <c r="S205" s="15"/>
    </row>
    <row r="206" spans="1:29" x14ac:dyDescent="0.25">
      <c r="A206" s="177" t="str">
        <f t="shared" si="4"/>
        <v/>
      </c>
      <c r="B206" s="198"/>
      <c r="C206" s="198"/>
      <c r="D206" s="198"/>
      <c r="E206" s="198"/>
      <c r="F206" s="198"/>
      <c r="G206" s="198"/>
      <c r="H206" s="198"/>
      <c r="I206" s="198"/>
      <c r="J206" s="198"/>
      <c r="K206" s="198"/>
      <c r="L206" s="198"/>
      <c r="M206" s="15"/>
      <c r="N206" s="15"/>
      <c r="O206" s="15"/>
      <c r="P206" s="15"/>
      <c r="Q206" s="15"/>
      <c r="R206" s="15"/>
      <c r="S206" s="15"/>
    </row>
    <row r="207" spans="1:29" x14ac:dyDescent="0.25">
      <c r="A207" s="177" t="str">
        <f t="shared" si="4"/>
        <v/>
      </c>
      <c r="B207" s="198"/>
      <c r="C207" s="198"/>
      <c r="D207" s="198"/>
      <c r="E207" s="198"/>
      <c r="F207" s="198"/>
      <c r="G207" s="198"/>
      <c r="H207" s="198"/>
      <c r="I207" s="198"/>
      <c r="J207" s="198"/>
      <c r="K207" s="198"/>
      <c r="L207" s="198"/>
      <c r="M207" s="15"/>
      <c r="N207" s="15"/>
      <c r="O207" s="15"/>
      <c r="P207" s="15"/>
      <c r="Q207" s="15"/>
      <c r="R207" s="15"/>
      <c r="S207" s="15"/>
    </row>
    <row r="208" spans="1:29" x14ac:dyDescent="0.25">
      <c r="A208" s="177" t="str">
        <f t="shared" si="4"/>
        <v/>
      </c>
      <c r="B208" s="198"/>
      <c r="C208" s="198"/>
      <c r="D208" s="198"/>
      <c r="E208" s="198"/>
      <c r="F208" s="198"/>
      <c r="G208" s="198"/>
      <c r="H208" s="198"/>
      <c r="I208" s="198"/>
      <c r="J208" s="198"/>
      <c r="K208" s="198"/>
      <c r="L208" s="198"/>
      <c r="M208" s="15"/>
      <c r="N208" s="15"/>
      <c r="O208" s="15"/>
      <c r="P208" s="15"/>
      <c r="Q208" s="15"/>
      <c r="R208" s="15"/>
      <c r="S208" s="15"/>
    </row>
    <row r="209" spans="1:19" x14ac:dyDescent="0.25">
      <c r="A209" s="177" t="str">
        <f t="shared" si="4"/>
        <v/>
      </c>
      <c r="B209" s="198"/>
      <c r="C209" s="198"/>
      <c r="D209" s="198"/>
      <c r="E209" s="198"/>
      <c r="F209" s="198"/>
      <c r="G209" s="198"/>
      <c r="H209" s="198"/>
      <c r="I209" s="198"/>
      <c r="J209" s="198"/>
      <c r="K209" s="198"/>
      <c r="L209" s="198"/>
      <c r="M209" s="15"/>
      <c r="N209" s="15"/>
      <c r="O209" s="15"/>
      <c r="P209" s="15"/>
      <c r="Q209" s="15"/>
      <c r="R209" s="15"/>
      <c r="S209" s="15"/>
    </row>
    <row r="210" spans="1:19" x14ac:dyDescent="0.25">
      <c r="A210" s="177" t="str">
        <f t="shared" si="4"/>
        <v/>
      </c>
      <c r="B210" s="198"/>
      <c r="C210" s="198"/>
      <c r="D210" s="198"/>
      <c r="E210" s="198"/>
      <c r="F210" s="198"/>
      <c r="G210" s="198"/>
      <c r="H210" s="198"/>
      <c r="I210" s="198"/>
      <c r="J210" s="198"/>
      <c r="K210" s="198"/>
      <c r="L210" s="198"/>
      <c r="M210" s="15"/>
      <c r="N210" s="15"/>
      <c r="O210" s="15"/>
      <c r="P210" s="15"/>
      <c r="Q210" s="15"/>
      <c r="R210" s="15"/>
      <c r="S210" s="15"/>
    </row>
    <row r="211" spans="1:19" x14ac:dyDescent="0.25">
      <c r="A211" s="177" t="str">
        <f t="shared" si="4"/>
        <v/>
      </c>
      <c r="B211" s="198"/>
      <c r="C211" s="198"/>
      <c r="D211" s="198"/>
      <c r="E211" s="198"/>
      <c r="F211" s="198"/>
      <c r="G211" s="198"/>
      <c r="H211" s="198"/>
      <c r="I211" s="198"/>
      <c r="J211" s="198"/>
      <c r="K211" s="198"/>
      <c r="L211" s="198"/>
      <c r="M211" s="15"/>
      <c r="N211" s="15"/>
      <c r="O211" s="15"/>
      <c r="P211" s="15"/>
      <c r="Q211" s="15"/>
      <c r="R211" s="15"/>
      <c r="S211" s="15"/>
    </row>
    <row r="212" spans="1:19" x14ac:dyDescent="0.25">
      <c r="A212" s="177" t="str">
        <f t="shared" si="4"/>
        <v/>
      </c>
      <c r="B212" s="198"/>
      <c r="C212" s="198"/>
      <c r="D212" s="198"/>
      <c r="E212" s="198"/>
      <c r="F212" s="198"/>
      <c r="G212" s="198"/>
      <c r="H212" s="198"/>
      <c r="I212" s="198"/>
      <c r="J212" s="198"/>
      <c r="K212" s="198"/>
      <c r="L212" s="198"/>
      <c r="M212" s="15"/>
      <c r="N212" s="15"/>
      <c r="O212" s="15"/>
      <c r="P212" s="15"/>
      <c r="Q212" s="15"/>
      <c r="R212" s="15"/>
      <c r="S212" s="15"/>
    </row>
    <row r="213" spans="1:19" ht="15.75" x14ac:dyDescent="0.25">
      <c r="A213" s="63"/>
      <c r="B213" s="64"/>
      <c r="C213" s="64"/>
      <c r="D213" s="64"/>
      <c r="E213" s="64"/>
      <c r="F213" s="64"/>
      <c r="G213" s="64"/>
      <c r="H213" s="64"/>
      <c r="I213" s="64"/>
      <c r="J213" s="64"/>
      <c r="K213" s="64"/>
      <c r="L213" s="64"/>
      <c r="M213" s="15"/>
      <c r="N213" s="15"/>
      <c r="O213" s="15"/>
      <c r="P213" s="15"/>
      <c r="Q213" s="15"/>
      <c r="R213" s="15"/>
      <c r="S213" s="15"/>
    </row>
    <row r="214" spans="1:19" ht="15.75" x14ac:dyDescent="0.25">
      <c r="A214" s="63"/>
      <c r="B214" s="64"/>
      <c r="C214" s="64"/>
      <c r="D214" s="64"/>
      <c r="E214" s="64"/>
      <c r="F214" s="64"/>
      <c r="G214" s="64"/>
      <c r="H214" s="64"/>
      <c r="I214" s="64"/>
      <c r="J214" s="64"/>
      <c r="K214" s="64"/>
      <c r="L214" s="64"/>
      <c r="M214" s="15"/>
      <c r="N214" s="15"/>
      <c r="O214" s="15"/>
      <c r="P214" s="15"/>
      <c r="Q214" s="15"/>
      <c r="R214" s="15"/>
      <c r="S214" s="15"/>
    </row>
    <row r="215" spans="1:19" ht="15.75" x14ac:dyDescent="0.25">
      <c r="A215" s="63"/>
      <c r="B215" s="64"/>
      <c r="C215" s="64"/>
      <c r="D215" s="64"/>
      <c r="E215" s="64"/>
      <c r="F215" s="64"/>
      <c r="G215" s="64"/>
      <c r="H215" s="64"/>
      <c r="I215" s="64"/>
      <c r="J215" s="64"/>
      <c r="K215" s="64"/>
      <c r="L215" s="64"/>
      <c r="M215" s="15"/>
      <c r="N215" s="15"/>
      <c r="O215" s="15"/>
      <c r="P215" s="15"/>
      <c r="Q215" s="15"/>
      <c r="R215" s="15"/>
      <c r="S215" s="15"/>
    </row>
    <row r="216" spans="1:19" ht="15" hidden="1" customHeight="1" x14ac:dyDescent="0.25">
      <c r="A216" s="63"/>
      <c r="B216" s="64"/>
      <c r="C216" s="64"/>
      <c r="D216" s="64"/>
      <c r="E216" s="64"/>
      <c r="F216" s="64"/>
      <c r="G216" s="64"/>
      <c r="H216" s="64"/>
      <c r="I216" s="64"/>
      <c r="J216" s="64"/>
      <c r="K216" s="64"/>
      <c r="L216" s="64"/>
      <c r="M216" s="15"/>
      <c r="N216" s="15"/>
      <c r="O216" s="15"/>
      <c r="P216" s="15"/>
      <c r="Q216" s="15"/>
      <c r="R216" s="15"/>
      <c r="S216" s="15"/>
    </row>
    <row r="217" spans="1:19" ht="15" hidden="1" customHeight="1" x14ac:dyDescent="0.25">
      <c r="A217" s="63"/>
      <c r="B217" s="64"/>
      <c r="C217" s="64"/>
      <c r="D217" s="64"/>
      <c r="E217" s="64"/>
      <c r="F217" s="64"/>
      <c r="G217" s="64"/>
      <c r="H217" s="64"/>
      <c r="I217" s="64"/>
      <c r="J217" s="64"/>
      <c r="K217" s="64"/>
      <c r="L217" s="64"/>
      <c r="M217" s="15"/>
      <c r="N217" s="15"/>
      <c r="O217" s="15"/>
      <c r="P217" s="15"/>
      <c r="Q217" s="15"/>
      <c r="R217" s="15"/>
      <c r="S217" s="15"/>
    </row>
    <row r="218" spans="1:19" ht="15" hidden="1" customHeight="1" x14ac:dyDescent="0.25">
      <c r="A218" s="63"/>
      <c r="B218" s="64"/>
      <c r="C218" s="64"/>
      <c r="D218" s="64"/>
      <c r="E218" s="64"/>
      <c r="F218" s="64"/>
      <c r="G218" s="64"/>
      <c r="H218" s="64"/>
      <c r="I218" s="64"/>
      <c r="J218" s="64"/>
      <c r="K218" s="64"/>
      <c r="L218" s="64"/>
      <c r="M218" s="15"/>
      <c r="N218" s="15"/>
      <c r="O218" s="15"/>
      <c r="P218" s="15"/>
      <c r="Q218" s="15"/>
      <c r="R218" s="15"/>
      <c r="S218" s="15"/>
    </row>
    <row r="219" spans="1:19" ht="15" hidden="1" customHeight="1" x14ac:dyDescent="0.25">
      <c r="A219" s="63"/>
      <c r="B219" s="64"/>
      <c r="C219" s="64"/>
      <c r="D219" s="64"/>
      <c r="E219" s="64"/>
      <c r="F219" s="64"/>
      <c r="G219" s="64"/>
      <c r="H219" s="64"/>
      <c r="I219" s="64"/>
      <c r="J219" s="64"/>
      <c r="K219" s="64"/>
      <c r="L219" s="64"/>
      <c r="M219" s="65"/>
      <c r="N219" s="65"/>
      <c r="O219" s="15"/>
      <c r="P219" s="15"/>
      <c r="Q219" s="15"/>
      <c r="R219" s="15"/>
      <c r="S219" s="15"/>
    </row>
    <row r="220" spans="1:19" x14ac:dyDescent="0.25">
      <c r="A220" s="324" t="s">
        <v>116</v>
      </c>
      <c r="B220" s="324"/>
      <c r="C220" s="324"/>
      <c r="D220" s="324"/>
      <c r="E220" s="324"/>
      <c r="F220" s="324"/>
      <c r="G220" s="324"/>
      <c r="H220" s="324"/>
      <c r="I220" s="324"/>
      <c r="J220" s="324"/>
      <c r="K220" s="324"/>
      <c r="L220" s="324"/>
      <c r="M220" s="324"/>
      <c r="N220" s="324"/>
      <c r="O220" s="324"/>
      <c r="P220" s="324"/>
      <c r="Q220" s="324"/>
      <c r="R220" s="324"/>
      <c r="S220" s="324"/>
    </row>
    <row r="221" spans="1:19" ht="16.5" thickBot="1" x14ac:dyDescent="0.3">
      <c r="A221" s="327" t="s">
        <v>37</v>
      </c>
      <c r="B221" s="327"/>
      <c r="C221" s="327"/>
      <c r="D221" s="327"/>
      <c r="E221" s="327"/>
      <c r="F221" s="327"/>
      <c r="G221" s="327"/>
    </row>
    <row r="222" spans="1:19" ht="85.5" customHeight="1" x14ac:dyDescent="0.25">
      <c r="A222" s="199"/>
      <c r="B222" s="200" t="s">
        <v>38</v>
      </c>
      <c r="C222" s="200" t="s">
        <v>39</v>
      </c>
      <c r="D222" s="200" t="s">
        <v>40</v>
      </c>
      <c r="E222" s="200" t="s">
        <v>41</v>
      </c>
      <c r="F222" s="200" t="s">
        <v>42</v>
      </c>
      <c r="G222" s="201" t="s">
        <v>5</v>
      </c>
      <c r="H222" s="202" t="s">
        <v>251</v>
      </c>
      <c r="I222" s="396" t="s">
        <v>272</v>
      </c>
      <c r="J222" s="396"/>
      <c r="K222" s="396" t="s">
        <v>273</v>
      </c>
      <c r="L222" s="396"/>
    </row>
    <row r="223" spans="1:19" ht="14.1" customHeight="1" x14ac:dyDescent="0.25">
      <c r="A223" s="177" t="str">
        <f t="shared" ref="A223:A232" si="5">IF(Z179="-","",Z179)</f>
        <v/>
      </c>
      <c r="B223" s="203" t="str">
        <f>IF('Indirect - Survey'!J6&gt;0,'Indirect - Survey'!J6/$D131,"")</f>
        <v/>
      </c>
      <c r="C223" s="203" t="str">
        <f>IF('Indirect - Survey'!K6&gt;0,'Indirect - Survey'!K6/$D131,"")</f>
        <v/>
      </c>
      <c r="D223" s="203" t="str">
        <f>IF('Indirect - Survey'!L6&gt;0,'Indirect - Survey'!L6/$D131,"")</f>
        <v/>
      </c>
      <c r="E223" s="203" t="str">
        <f>IF('Indirect - Survey'!M6&gt;0,'Indirect - Survey'!M6/$D131,"")</f>
        <v/>
      </c>
      <c r="F223" s="203" t="str">
        <f>IF('Indirect - Survey'!N6&gt;0,'Indirect - Survey'!N6/$D131,"")</f>
        <v/>
      </c>
      <c r="G223" s="204" t="str">
        <f>IF(SUM(B223:F223)&gt;0,SUM(B223:F223),"")</f>
        <v/>
      </c>
      <c r="H223" s="205" t="str">
        <f>IF('Indirect - Survey'!C280&gt;0,'Indirect - Survey'!C280,"")</f>
        <v/>
      </c>
      <c r="I223" s="331" t="str">
        <f>IF(SUM(B223:C223)&gt;0,SUM(B223:C223),"")</f>
        <v/>
      </c>
      <c r="J223" s="332"/>
      <c r="K223" s="328" t="str">
        <f t="shared" ref="K223:K231" si="6">IF(I223="","",(I223*$D$131))</f>
        <v/>
      </c>
      <c r="L223" s="329"/>
    </row>
    <row r="224" spans="1:19" ht="14.1" customHeight="1" x14ac:dyDescent="0.25">
      <c r="A224" s="177" t="str">
        <f t="shared" si="5"/>
        <v/>
      </c>
      <c r="B224" s="203" t="str">
        <f>IF('Indirect - Survey'!J7&gt;0,'Indirect - Survey'!J7/$D131,"")</f>
        <v/>
      </c>
      <c r="C224" s="203" t="str">
        <f>IF('Indirect - Survey'!K7&gt;0,'Indirect - Survey'!K7/$D131,"")</f>
        <v/>
      </c>
      <c r="D224" s="203" t="str">
        <f>IF('Indirect - Survey'!L7&gt;0,'Indirect - Survey'!L7/$D131,"")</f>
        <v/>
      </c>
      <c r="E224" s="203" t="str">
        <f>IF('Indirect - Survey'!M7&gt;0,'Indirect - Survey'!M7/$D131,"")</f>
        <v/>
      </c>
      <c r="F224" s="203" t="str">
        <f>IF('Indirect - Survey'!N7&gt;0,'Indirect - Survey'!N7/$D131,"")</f>
        <v/>
      </c>
      <c r="G224" s="204" t="str">
        <f t="shared" ref="G224:G232" si="7">IF(SUM(B224:F224)&gt;0,SUM(B224:F224),"")</f>
        <v/>
      </c>
      <c r="H224" s="205" t="str">
        <f>IF('Indirect - Survey'!C281&gt;0,'Indirect - Survey'!C281,"")</f>
        <v/>
      </c>
      <c r="I224" s="331" t="str">
        <f t="shared" ref="I224:I232" si="8">IF(SUM(B224:C224)&gt;0,SUM(B224:C224),"")</f>
        <v/>
      </c>
      <c r="J224" s="332"/>
      <c r="K224" s="328" t="str">
        <f t="shared" si="6"/>
        <v/>
      </c>
      <c r="L224" s="329"/>
    </row>
    <row r="225" spans="1:25" ht="14.1" customHeight="1" x14ac:dyDescent="0.25">
      <c r="A225" s="177" t="str">
        <f t="shared" si="5"/>
        <v/>
      </c>
      <c r="B225" s="203" t="str">
        <f>IF('Indirect - Survey'!J8&gt;0,'Indirect - Survey'!J8/$D131,"")</f>
        <v/>
      </c>
      <c r="C225" s="203" t="str">
        <f>IF('Indirect - Survey'!K8&gt;0,'Indirect - Survey'!K8/$D131,"")</f>
        <v/>
      </c>
      <c r="D225" s="203" t="str">
        <f>IF('Indirect - Survey'!L8&gt;0,'Indirect - Survey'!L8/$D131,"")</f>
        <v/>
      </c>
      <c r="E225" s="203" t="str">
        <f>IF('Indirect - Survey'!M8&gt;0,'Indirect - Survey'!M8/$D131,"")</f>
        <v/>
      </c>
      <c r="F225" s="203" t="str">
        <f>IF('Indirect - Survey'!N8&gt;0,'Indirect - Survey'!N8/$D131,"")</f>
        <v/>
      </c>
      <c r="G225" s="204" t="str">
        <f t="shared" si="7"/>
        <v/>
      </c>
      <c r="H225" s="205" t="str">
        <f>IF('Indirect - Survey'!C282&gt;0,'Indirect - Survey'!C282,"")</f>
        <v/>
      </c>
      <c r="I225" s="331" t="str">
        <f t="shared" si="8"/>
        <v/>
      </c>
      <c r="J225" s="332"/>
      <c r="K225" s="328" t="str">
        <f t="shared" si="6"/>
        <v/>
      </c>
      <c r="L225" s="329"/>
    </row>
    <row r="226" spans="1:25" ht="14.1" customHeight="1" x14ac:dyDescent="0.25">
      <c r="A226" s="177" t="str">
        <f t="shared" si="5"/>
        <v/>
      </c>
      <c r="B226" s="203" t="str">
        <f>IF('Indirect - Survey'!J9&gt;0,'Indirect - Survey'!J9/$D131,"")</f>
        <v/>
      </c>
      <c r="C226" s="203" t="str">
        <f>IF('Indirect - Survey'!K9&gt;0,'Indirect - Survey'!K9/$D131,"")</f>
        <v/>
      </c>
      <c r="D226" s="203" t="str">
        <f>IF('Indirect - Survey'!L9&gt;0,'Indirect - Survey'!L9/$D131,"")</f>
        <v/>
      </c>
      <c r="E226" s="203" t="str">
        <f>IF('Indirect - Survey'!M9&gt;0,'Indirect - Survey'!M9/$D131,"")</f>
        <v/>
      </c>
      <c r="F226" s="203" t="str">
        <f>IF('Indirect - Survey'!N9&gt;0,'Indirect - Survey'!N9/$D131,"")</f>
        <v/>
      </c>
      <c r="G226" s="204" t="str">
        <f t="shared" si="7"/>
        <v/>
      </c>
      <c r="H226" s="205" t="str">
        <f>IF('Indirect - Survey'!C283&gt;0,'Indirect - Survey'!C283,"")</f>
        <v/>
      </c>
      <c r="I226" s="331" t="str">
        <f t="shared" si="8"/>
        <v/>
      </c>
      <c r="J226" s="332"/>
      <c r="K226" s="328" t="str">
        <f t="shared" si="6"/>
        <v/>
      </c>
      <c r="L226" s="329"/>
    </row>
    <row r="227" spans="1:25" ht="14.1" customHeight="1" x14ac:dyDescent="0.25">
      <c r="A227" s="177" t="str">
        <f t="shared" si="5"/>
        <v/>
      </c>
      <c r="B227" s="203" t="str">
        <f>IF('Indirect - Survey'!J10&gt;0,'Indirect - Survey'!J10/$D131,"")</f>
        <v/>
      </c>
      <c r="C227" s="203" t="str">
        <f>IF('Indirect - Survey'!K10&gt;0,'Indirect - Survey'!K10/$D131,"")</f>
        <v/>
      </c>
      <c r="D227" s="203" t="str">
        <f>IF('Indirect - Survey'!L10&gt;0,'Indirect - Survey'!L10/$D131,"")</f>
        <v/>
      </c>
      <c r="E227" s="203" t="str">
        <f>IF('Indirect - Survey'!M10&gt;0,'Indirect - Survey'!M10/$D131,"")</f>
        <v/>
      </c>
      <c r="F227" s="203" t="str">
        <f>IF('Indirect - Survey'!N10&gt;0,'Indirect - Survey'!N10/$D131,"")</f>
        <v/>
      </c>
      <c r="G227" s="204" t="str">
        <f t="shared" si="7"/>
        <v/>
      </c>
      <c r="H227" s="205" t="str">
        <f>IF('Indirect - Survey'!C284&gt;0,'Indirect - Survey'!C284,"")</f>
        <v/>
      </c>
      <c r="I227" s="331" t="str">
        <f t="shared" si="8"/>
        <v/>
      </c>
      <c r="J227" s="332"/>
      <c r="K227" s="328" t="str">
        <f t="shared" si="6"/>
        <v/>
      </c>
      <c r="L227" s="329"/>
    </row>
    <row r="228" spans="1:25" ht="14.1" customHeight="1" x14ac:dyDescent="0.25">
      <c r="A228" s="177" t="str">
        <f t="shared" si="5"/>
        <v/>
      </c>
      <c r="B228" s="203" t="str">
        <f>IF('Indirect - Survey'!J11&gt;0,'Indirect - Survey'!J11/$D131,"")</f>
        <v/>
      </c>
      <c r="C228" s="203" t="str">
        <f>IF('Indirect - Survey'!K11&gt;0,'Indirect - Survey'!K11/$D131,"")</f>
        <v/>
      </c>
      <c r="D228" s="203" t="str">
        <f>IF('Indirect - Survey'!L11&gt;0,'Indirect - Survey'!L11/$D131,"")</f>
        <v/>
      </c>
      <c r="E228" s="203" t="str">
        <f>IF('Indirect - Survey'!M11&gt;0,'Indirect - Survey'!M11/$D131,"")</f>
        <v/>
      </c>
      <c r="F228" s="203" t="str">
        <f>IF('Indirect - Survey'!N11&gt;0,'Indirect - Survey'!N11/$D131,"")</f>
        <v/>
      </c>
      <c r="G228" s="204" t="str">
        <f t="shared" si="7"/>
        <v/>
      </c>
      <c r="H228" s="205" t="str">
        <f>IF('Indirect - Survey'!C285&gt;0,'Indirect - Survey'!C285,"")</f>
        <v/>
      </c>
      <c r="I228" s="331" t="str">
        <f t="shared" si="8"/>
        <v/>
      </c>
      <c r="J228" s="332"/>
      <c r="K228" s="328" t="str">
        <f t="shared" si="6"/>
        <v/>
      </c>
      <c r="L228" s="329"/>
    </row>
    <row r="229" spans="1:25" ht="14.1" customHeight="1" x14ac:dyDescent="0.25">
      <c r="A229" s="177" t="str">
        <f t="shared" si="5"/>
        <v/>
      </c>
      <c r="B229" s="203" t="str">
        <f>IF('Indirect - Survey'!J12&gt;0,'Indirect - Survey'!J12/$D131,"")</f>
        <v/>
      </c>
      <c r="C229" s="203" t="str">
        <f>IF('Indirect - Survey'!K12&gt;0,'Indirect - Survey'!K12/$D131,"")</f>
        <v/>
      </c>
      <c r="D229" s="203" t="str">
        <f>IF('Indirect - Survey'!L12&gt;0,'Indirect - Survey'!L12/$D131,"")</f>
        <v/>
      </c>
      <c r="E229" s="203" t="str">
        <f>IF('Indirect - Survey'!M12&gt;0,'Indirect - Survey'!M12/$D131,"")</f>
        <v/>
      </c>
      <c r="F229" s="203" t="str">
        <f>IF('Indirect - Survey'!N12&gt;0,'Indirect - Survey'!N12/$D131,"")</f>
        <v/>
      </c>
      <c r="G229" s="204" t="str">
        <f t="shared" si="7"/>
        <v/>
      </c>
      <c r="H229" s="205" t="str">
        <f>IF('Indirect - Survey'!C286&gt;0,'Indirect - Survey'!C286,"")</f>
        <v/>
      </c>
      <c r="I229" s="331" t="str">
        <f t="shared" si="8"/>
        <v/>
      </c>
      <c r="J229" s="332"/>
      <c r="K229" s="328" t="str">
        <f t="shared" si="6"/>
        <v/>
      </c>
      <c r="L229" s="329"/>
    </row>
    <row r="230" spans="1:25" ht="14.1" customHeight="1" x14ac:dyDescent="0.25">
      <c r="A230" s="177" t="str">
        <f t="shared" si="5"/>
        <v/>
      </c>
      <c r="B230" s="203" t="str">
        <f>IF('Indirect - Survey'!J13&gt;0,'Indirect - Survey'!J13/$D131,"")</f>
        <v/>
      </c>
      <c r="C230" s="203" t="str">
        <f>IF('Indirect - Survey'!K13&gt;0,'Indirect - Survey'!K13/$D131,"")</f>
        <v/>
      </c>
      <c r="D230" s="203" t="str">
        <f>IF('Indirect - Survey'!L13&gt;0,'Indirect - Survey'!L13/$D131,"")</f>
        <v/>
      </c>
      <c r="E230" s="203" t="str">
        <f>IF('Indirect - Survey'!M13&gt;0,'Indirect - Survey'!M13/$D131,"")</f>
        <v/>
      </c>
      <c r="F230" s="203" t="str">
        <f>IF('Indirect - Survey'!N13&gt;0,'Indirect - Survey'!N13/$D131,"")</f>
        <v/>
      </c>
      <c r="G230" s="204" t="str">
        <f t="shared" si="7"/>
        <v/>
      </c>
      <c r="H230" s="205" t="str">
        <f>IF('Indirect - Survey'!C287&gt;0,'Indirect - Survey'!C287,"")</f>
        <v/>
      </c>
      <c r="I230" s="331" t="str">
        <f t="shared" si="8"/>
        <v/>
      </c>
      <c r="J230" s="332"/>
      <c r="K230" s="328" t="str">
        <f t="shared" si="6"/>
        <v/>
      </c>
      <c r="L230" s="329"/>
    </row>
    <row r="231" spans="1:25" ht="20.100000000000001" customHeight="1" x14ac:dyDescent="0.25">
      <c r="A231" s="177" t="str">
        <f t="shared" si="5"/>
        <v/>
      </c>
      <c r="B231" s="203" t="str">
        <f>IF('Indirect - Survey'!J14&gt;0,'Indirect - Survey'!J14/$D131,"")</f>
        <v/>
      </c>
      <c r="C231" s="203" t="str">
        <f>IF('Indirect - Survey'!K14&gt;0,'Indirect - Survey'!K14/$D131,"")</f>
        <v/>
      </c>
      <c r="D231" s="203" t="str">
        <f>IF('Indirect - Survey'!L14&gt;0,'Indirect - Survey'!L14/$D131,"")</f>
        <v/>
      </c>
      <c r="E231" s="203" t="str">
        <f>IF('Indirect - Survey'!M14&gt;0,'Indirect - Survey'!M14/$D131,"")</f>
        <v/>
      </c>
      <c r="F231" s="203" t="str">
        <f>IF('Indirect - Survey'!N14&gt;0,'Indirect - Survey'!N14/$D131,"")</f>
        <v/>
      </c>
      <c r="G231" s="204" t="str">
        <f t="shared" si="7"/>
        <v/>
      </c>
      <c r="H231" s="205" t="str">
        <f>IF('Indirect - Survey'!C288&gt;0,'Indirect - Survey'!C288,"")</f>
        <v/>
      </c>
      <c r="I231" s="331" t="str">
        <f t="shared" si="8"/>
        <v/>
      </c>
      <c r="J231" s="332"/>
      <c r="K231" s="328" t="str">
        <f t="shared" si="6"/>
        <v/>
      </c>
      <c r="L231" s="329"/>
    </row>
    <row r="232" spans="1:25" ht="13.5" customHeight="1" x14ac:dyDescent="0.25">
      <c r="A232" s="177" t="str">
        <f t="shared" si="5"/>
        <v/>
      </c>
      <c r="B232" s="203" t="str">
        <f>IF('Indirect - Survey'!J15&gt;0,'Indirect - Survey'!J15/$D131,"")</f>
        <v/>
      </c>
      <c r="C232" s="203" t="str">
        <f>IF('Indirect - Survey'!K15&gt;0,'Indirect - Survey'!K15/$D131,"")</f>
        <v/>
      </c>
      <c r="D232" s="203" t="str">
        <f>IF('Indirect - Survey'!L15&gt;0,'Indirect - Survey'!L15/$D131,"")</f>
        <v/>
      </c>
      <c r="E232" s="203" t="str">
        <f>IF('Indirect - Survey'!M15&gt;0,'Indirect - Survey'!M15/$D131,"")</f>
        <v/>
      </c>
      <c r="F232" s="203" t="str">
        <f>IF('Indirect - Survey'!N15&gt;0,'Indirect - Survey'!N15/$D131,"")</f>
        <v/>
      </c>
      <c r="G232" s="204" t="str">
        <f t="shared" si="7"/>
        <v/>
      </c>
      <c r="H232" s="205" t="str">
        <f>IF('Indirect - Survey'!C289&gt;0,'Indirect - Survey'!C289,"")</f>
        <v/>
      </c>
      <c r="I232" s="331" t="str">
        <f t="shared" si="8"/>
        <v/>
      </c>
      <c r="J232" s="332"/>
      <c r="K232" s="328" t="str">
        <f>IF(I232="","",(I232*$D$131))</f>
        <v/>
      </c>
      <c r="L232" s="329"/>
    </row>
    <row r="233" spans="1:25" ht="45" hidden="1" customHeight="1" x14ac:dyDescent="0.25">
      <c r="A233" s="16" t="s">
        <v>34</v>
      </c>
    </row>
    <row r="234" spans="1:25" hidden="1" x14ac:dyDescent="0.25"/>
    <row r="235" spans="1:25" ht="17.25" hidden="1" customHeight="1" x14ac:dyDescent="0.25">
      <c r="A235" s="326"/>
      <c r="B235" s="297" t="s">
        <v>43</v>
      </c>
      <c r="C235" s="297"/>
      <c r="D235" s="297"/>
      <c r="E235" s="297"/>
      <c r="F235" s="297"/>
      <c r="G235" s="297"/>
      <c r="H235" s="297"/>
      <c r="I235" s="297"/>
      <c r="J235" s="297"/>
      <c r="K235" s="297"/>
      <c r="L235" s="297"/>
      <c r="M235" s="17"/>
      <c r="N235" s="17"/>
      <c r="O235" s="17"/>
      <c r="P235" s="17"/>
      <c r="Q235" s="17"/>
      <c r="R235" s="17"/>
      <c r="S235" s="17"/>
      <c r="T235" s="11"/>
      <c r="U235" s="11"/>
      <c r="V235" s="11"/>
      <c r="W235" s="11"/>
      <c r="X235" s="11"/>
      <c r="Y235" s="11"/>
    </row>
    <row r="236" spans="1:25" ht="15.75" hidden="1" x14ac:dyDescent="0.25">
      <c r="A236" s="326"/>
      <c r="B236" s="18" t="s">
        <v>20</v>
      </c>
      <c r="C236" s="18" t="s">
        <v>21</v>
      </c>
      <c r="D236" s="18" t="s">
        <v>22</v>
      </c>
      <c r="E236" s="18" t="s">
        <v>23</v>
      </c>
      <c r="F236" s="18" t="s">
        <v>24</v>
      </c>
      <c r="G236" s="18" t="s">
        <v>25</v>
      </c>
      <c r="H236" s="18" t="s">
        <v>26</v>
      </c>
      <c r="I236" s="18" t="s">
        <v>27</v>
      </c>
      <c r="J236" s="18" t="s">
        <v>28</v>
      </c>
      <c r="K236" s="18" t="s">
        <v>29</v>
      </c>
      <c r="L236" s="18" t="s">
        <v>30</v>
      </c>
      <c r="M236" s="19"/>
      <c r="N236" s="19"/>
      <c r="O236" s="19"/>
      <c r="P236" s="19"/>
      <c r="Q236" s="19"/>
      <c r="R236" s="19"/>
      <c r="S236" s="19"/>
      <c r="T236" s="20"/>
      <c r="U236" s="20"/>
      <c r="V236" s="20"/>
      <c r="W236" s="11"/>
      <c r="X236" s="11"/>
      <c r="Y236" s="11"/>
    </row>
    <row r="237" spans="1:25" ht="15.75" hidden="1" x14ac:dyDescent="0.25">
      <c r="A237" s="21" t="s">
        <v>31</v>
      </c>
      <c r="B237" s="22">
        <f t="shared" ref="B237:B246" si="9">IF(B203="yes",B223,-1)</f>
        <v>-1</v>
      </c>
      <c r="C237" s="22">
        <f t="shared" ref="C237:C246" si="10">IF(C203="yes",B223,-1)</f>
        <v>-1</v>
      </c>
      <c r="D237" s="22">
        <f t="shared" ref="D237:D246" si="11">IF(D203="yes",B223,-1)</f>
        <v>-1</v>
      </c>
      <c r="E237" s="22">
        <f t="shared" ref="E237:E246" si="12">IF(E203="yes",B223,-1)</f>
        <v>-1</v>
      </c>
      <c r="F237" s="22">
        <f t="shared" ref="F237:F246" si="13">IF(F203="yes",B223,-1)</f>
        <v>-1</v>
      </c>
      <c r="G237" s="22">
        <f t="shared" ref="G237:G246" si="14">IF(G203="yes",B223,-1)</f>
        <v>-1</v>
      </c>
      <c r="H237" s="22">
        <f t="shared" ref="H237:H246" si="15">IF(H203="yes",B223,-1)</f>
        <v>-1</v>
      </c>
      <c r="I237" s="22">
        <f t="shared" ref="I237:I246" si="16">IF(I203="yes",B223,-1)</f>
        <v>-1</v>
      </c>
      <c r="J237" s="22">
        <f t="shared" ref="J237:J246" si="17">IF(J203="yes",B223,-1)</f>
        <v>-1</v>
      </c>
      <c r="K237" s="22">
        <f t="shared" ref="K237:K246" si="18">IF(K203="yes",B223,-1)</f>
        <v>-1</v>
      </c>
      <c r="L237" s="22">
        <f t="shared" ref="L237:L246" si="19">IF(L203="yes",B223,-1)</f>
        <v>-1</v>
      </c>
      <c r="M237" s="23"/>
      <c r="N237" s="23"/>
      <c r="O237" s="23"/>
      <c r="P237" s="23"/>
      <c r="Q237" s="23"/>
      <c r="R237" s="23"/>
      <c r="S237" s="23"/>
      <c r="T237" s="24"/>
      <c r="U237" s="24"/>
      <c r="V237" s="20"/>
      <c r="W237" s="11"/>
      <c r="X237" s="11"/>
      <c r="Y237" s="11"/>
    </row>
    <row r="238" spans="1:25" ht="15.75" hidden="1" x14ac:dyDescent="0.25">
      <c r="A238" s="21" t="s">
        <v>32</v>
      </c>
      <c r="B238" s="22">
        <f t="shared" si="9"/>
        <v>-1</v>
      </c>
      <c r="C238" s="22">
        <f t="shared" si="10"/>
        <v>-1</v>
      </c>
      <c r="D238" s="25">
        <f t="shared" si="11"/>
        <v>-1</v>
      </c>
      <c r="E238" s="25">
        <f t="shared" si="12"/>
        <v>-1</v>
      </c>
      <c r="F238" s="25">
        <f t="shared" si="13"/>
        <v>-1</v>
      </c>
      <c r="G238" s="25">
        <f t="shared" si="14"/>
        <v>-1</v>
      </c>
      <c r="H238" s="25">
        <f t="shared" si="15"/>
        <v>-1</v>
      </c>
      <c r="I238" s="25">
        <f t="shared" si="16"/>
        <v>-1</v>
      </c>
      <c r="J238" s="25">
        <f t="shared" si="17"/>
        <v>-1</v>
      </c>
      <c r="K238" s="25">
        <f t="shared" si="18"/>
        <v>-1</v>
      </c>
      <c r="L238" s="25">
        <f t="shared" si="19"/>
        <v>-1</v>
      </c>
      <c r="M238" s="26"/>
      <c r="N238" s="27"/>
      <c r="O238" s="27"/>
      <c r="P238" s="27"/>
      <c r="Q238" s="27"/>
      <c r="R238" s="27"/>
      <c r="S238" s="27"/>
      <c r="T238" s="24"/>
      <c r="U238" s="24"/>
      <c r="V238" s="20"/>
      <c r="W238" s="11"/>
      <c r="X238" s="11"/>
      <c r="Y238" s="11"/>
    </row>
    <row r="239" spans="1:25" ht="15.75" hidden="1" x14ac:dyDescent="0.25">
      <c r="A239" s="21" t="s">
        <v>33</v>
      </c>
      <c r="B239" s="22">
        <f t="shared" si="9"/>
        <v>-1</v>
      </c>
      <c r="C239" s="22">
        <f t="shared" si="10"/>
        <v>-1</v>
      </c>
      <c r="D239" s="25">
        <f t="shared" si="11"/>
        <v>-1</v>
      </c>
      <c r="E239" s="25">
        <f t="shared" si="12"/>
        <v>-1</v>
      </c>
      <c r="F239" s="25">
        <f t="shared" si="13"/>
        <v>-1</v>
      </c>
      <c r="G239" s="25">
        <f t="shared" si="14"/>
        <v>-1</v>
      </c>
      <c r="H239" s="25">
        <f t="shared" si="15"/>
        <v>-1</v>
      </c>
      <c r="I239" s="25">
        <f t="shared" si="16"/>
        <v>-1</v>
      </c>
      <c r="J239" s="25">
        <f t="shared" si="17"/>
        <v>-1</v>
      </c>
      <c r="K239" s="25">
        <f t="shared" si="18"/>
        <v>-1</v>
      </c>
      <c r="L239" s="25">
        <f t="shared" si="19"/>
        <v>-1</v>
      </c>
      <c r="M239" s="26"/>
      <c r="N239" s="27"/>
      <c r="O239" s="27"/>
      <c r="P239" s="27"/>
      <c r="Q239" s="27"/>
      <c r="R239" s="27"/>
      <c r="S239" s="27"/>
      <c r="T239" s="24"/>
      <c r="U239" s="24"/>
      <c r="V239" s="20"/>
      <c r="W239" s="11"/>
      <c r="X239" s="11"/>
      <c r="Y239" s="11"/>
    </row>
    <row r="240" spans="1:25" ht="15.75" hidden="1" x14ac:dyDescent="0.25">
      <c r="A240" s="21" t="s">
        <v>35</v>
      </c>
      <c r="B240" s="22">
        <f t="shared" si="9"/>
        <v>-1</v>
      </c>
      <c r="C240" s="22">
        <f t="shared" si="10"/>
        <v>-1</v>
      </c>
      <c r="D240" s="25">
        <f t="shared" si="11"/>
        <v>-1</v>
      </c>
      <c r="E240" s="25">
        <f t="shared" si="12"/>
        <v>-1</v>
      </c>
      <c r="F240" s="25">
        <f t="shared" si="13"/>
        <v>-1</v>
      </c>
      <c r="G240" s="25">
        <f t="shared" si="14"/>
        <v>-1</v>
      </c>
      <c r="H240" s="25">
        <f t="shared" si="15"/>
        <v>-1</v>
      </c>
      <c r="I240" s="25">
        <f t="shared" si="16"/>
        <v>-1</v>
      </c>
      <c r="J240" s="25">
        <f t="shared" si="17"/>
        <v>-1</v>
      </c>
      <c r="K240" s="25">
        <f t="shared" si="18"/>
        <v>-1</v>
      </c>
      <c r="L240" s="25">
        <f t="shared" si="19"/>
        <v>-1</v>
      </c>
      <c r="M240" s="26"/>
      <c r="N240" s="27"/>
      <c r="O240" s="27"/>
      <c r="P240" s="27"/>
      <c r="Q240" s="27"/>
      <c r="R240" s="27"/>
      <c r="S240" s="27"/>
      <c r="T240" s="24"/>
      <c r="U240" s="24"/>
      <c r="V240" s="20"/>
      <c r="W240" s="11"/>
      <c r="X240" s="11"/>
      <c r="Y240" s="11"/>
    </row>
    <row r="241" spans="1:25" ht="15.75" hidden="1" x14ac:dyDescent="0.25">
      <c r="A241" s="21" t="s">
        <v>36</v>
      </c>
      <c r="B241" s="22">
        <f t="shared" si="9"/>
        <v>-1</v>
      </c>
      <c r="C241" s="22">
        <f t="shared" si="10"/>
        <v>-1</v>
      </c>
      <c r="D241" s="25">
        <f t="shared" si="11"/>
        <v>-1</v>
      </c>
      <c r="E241" s="25">
        <f t="shared" si="12"/>
        <v>-1</v>
      </c>
      <c r="F241" s="25">
        <f t="shared" si="13"/>
        <v>-1</v>
      </c>
      <c r="G241" s="25">
        <f t="shared" si="14"/>
        <v>-1</v>
      </c>
      <c r="H241" s="25">
        <f t="shared" si="15"/>
        <v>-1</v>
      </c>
      <c r="I241" s="25">
        <f t="shared" si="16"/>
        <v>-1</v>
      </c>
      <c r="J241" s="25">
        <f t="shared" si="17"/>
        <v>-1</v>
      </c>
      <c r="K241" s="25">
        <f t="shared" si="18"/>
        <v>-1</v>
      </c>
      <c r="L241" s="25">
        <f t="shared" si="19"/>
        <v>-1</v>
      </c>
      <c r="M241" s="26"/>
      <c r="N241" s="27"/>
      <c r="O241" s="27"/>
      <c r="P241" s="27"/>
      <c r="Q241" s="27"/>
      <c r="R241" s="27"/>
      <c r="S241" s="27"/>
      <c r="T241" s="24"/>
      <c r="U241" s="24"/>
      <c r="V241" s="20"/>
      <c r="W241" s="11"/>
      <c r="X241" s="11"/>
      <c r="Y241" s="11"/>
    </row>
    <row r="242" spans="1:25" ht="15.75" hidden="1" x14ac:dyDescent="0.25">
      <c r="A242" s="21" t="s">
        <v>141</v>
      </c>
      <c r="B242" s="22">
        <f t="shared" si="9"/>
        <v>-1</v>
      </c>
      <c r="C242" s="22">
        <f t="shared" si="10"/>
        <v>-1</v>
      </c>
      <c r="D242" s="25">
        <f t="shared" si="11"/>
        <v>-1</v>
      </c>
      <c r="E242" s="25">
        <f t="shared" si="12"/>
        <v>-1</v>
      </c>
      <c r="F242" s="25">
        <f t="shared" si="13"/>
        <v>-1</v>
      </c>
      <c r="G242" s="25">
        <f t="shared" si="14"/>
        <v>-1</v>
      </c>
      <c r="H242" s="25">
        <f t="shared" si="15"/>
        <v>-1</v>
      </c>
      <c r="I242" s="25">
        <f t="shared" si="16"/>
        <v>-1</v>
      </c>
      <c r="J242" s="25">
        <f t="shared" si="17"/>
        <v>-1</v>
      </c>
      <c r="K242" s="25">
        <f t="shared" si="18"/>
        <v>-1</v>
      </c>
      <c r="L242" s="25">
        <f t="shared" si="19"/>
        <v>-1</v>
      </c>
      <c r="M242" s="26"/>
      <c r="N242" s="27"/>
      <c r="O242" s="27"/>
      <c r="P242" s="27"/>
      <c r="Q242" s="27"/>
      <c r="R242" s="27"/>
      <c r="S242" s="27"/>
      <c r="T242" s="24"/>
      <c r="U242" s="24"/>
      <c r="V242" s="20"/>
      <c r="W242" s="11"/>
      <c r="X242" s="11"/>
      <c r="Y242" s="11"/>
    </row>
    <row r="243" spans="1:25" ht="15.75" hidden="1" x14ac:dyDescent="0.25">
      <c r="A243" s="21" t="s">
        <v>142</v>
      </c>
      <c r="B243" s="22">
        <f t="shared" si="9"/>
        <v>-1</v>
      </c>
      <c r="C243" s="22">
        <f t="shared" si="10"/>
        <v>-1</v>
      </c>
      <c r="D243" s="25">
        <f t="shared" si="11"/>
        <v>-1</v>
      </c>
      <c r="E243" s="25">
        <f t="shared" si="12"/>
        <v>-1</v>
      </c>
      <c r="F243" s="25">
        <f t="shared" si="13"/>
        <v>-1</v>
      </c>
      <c r="G243" s="25">
        <f t="shared" si="14"/>
        <v>-1</v>
      </c>
      <c r="H243" s="25">
        <f t="shared" si="15"/>
        <v>-1</v>
      </c>
      <c r="I243" s="25">
        <f t="shared" si="16"/>
        <v>-1</v>
      </c>
      <c r="J243" s="25">
        <f t="shared" si="17"/>
        <v>-1</v>
      </c>
      <c r="K243" s="25">
        <f t="shared" si="18"/>
        <v>-1</v>
      </c>
      <c r="L243" s="25">
        <f t="shared" si="19"/>
        <v>-1</v>
      </c>
      <c r="M243" s="26"/>
      <c r="N243" s="27"/>
      <c r="O243" s="27"/>
      <c r="P243" s="27"/>
      <c r="Q243" s="27"/>
      <c r="R243" s="27"/>
      <c r="S243" s="27"/>
      <c r="T243" s="24"/>
      <c r="U243" s="24"/>
      <c r="V243" s="20"/>
      <c r="W243" s="11"/>
      <c r="X243" s="11"/>
      <c r="Y243" s="11"/>
    </row>
    <row r="244" spans="1:25" ht="15.75" hidden="1" x14ac:dyDescent="0.25">
      <c r="A244" s="21" t="s">
        <v>143</v>
      </c>
      <c r="B244" s="22">
        <f t="shared" si="9"/>
        <v>-1</v>
      </c>
      <c r="C244" s="22">
        <f t="shared" si="10"/>
        <v>-1</v>
      </c>
      <c r="D244" s="25">
        <f t="shared" si="11"/>
        <v>-1</v>
      </c>
      <c r="E244" s="25">
        <f t="shared" si="12"/>
        <v>-1</v>
      </c>
      <c r="F244" s="25">
        <f t="shared" si="13"/>
        <v>-1</v>
      </c>
      <c r="G244" s="25">
        <f t="shared" si="14"/>
        <v>-1</v>
      </c>
      <c r="H244" s="25">
        <f t="shared" si="15"/>
        <v>-1</v>
      </c>
      <c r="I244" s="25">
        <f t="shared" si="16"/>
        <v>-1</v>
      </c>
      <c r="J244" s="25">
        <f t="shared" si="17"/>
        <v>-1</v>
      </c>
      <c r="K244" s="25">
        <f t="shared" si="18"/>
        <v>-1</v>
      </c>
      <c r="L244" s="25">
        <f t="shared" si="19"/>
        <v>-1</v>
      </c>
      <c r="M244" s="26"/>
      <c r="N244" s="27"/>
      <c r="O244" s="27"/>
      <c r="P244" s="27"/>
      <c r="Q244" s="27"/>
      <c r="R244" s="27"/>
      <c r="S244" s="27"/>
      <c r="T244" s="24"/>
      <c r="U244" s="24"/>
      <c r="V244" s="20"/>
      <c r="W244" s="11"/>
      <c r="X244" s="11"/>
      <c r="Y244" s="11"/>
    </row>
    <row r="245" spans="1:25" ht="15.75" hidden="1" x14ac:dyDescent="0.25">
      <c r="A245" s="21" t="s">
        <v>144</v>
      </c>
      <c r="B245" s="22">
        <f t="shared" si="9"/>
        <v>-1</v>
      </c>
      <c r="C245" s="22">
        <f t="shared" si="10"/>
        <v>-1</v>
      </c>
      <c r="D245" s="25">
        <f t="shared" si="11"/>
        <v>-1</v>
      </c>
      <c r="E245" s="25">
        <f t="shared" si="12"/>
        <v>-1</v>
      </c>
      <c r="F245" s="25">
        <f t="shared" si="13"/>
        <v>-1</v>
      </c>
      <c r="G245" s="25">
        <f t="shared" si="14"/>
        <v>-1</v>
      </c>
      <c r="H245" s="25">
        <f t="shared" si="15"/>
        <v>-1</v>
      </c>
      <c r="I245" s="25">
        <f t="shared" si="16"/>
        <v>-1</v>
      </c>
      <c r="J245" s="25">
        <f t="shared" si="17"/>
        <v>-1</v>
      </c>
      <c r="K245" s="25">
        <f t="shared" si="18"/>
        <v>-1</v>
      </c>
      <c r="L245" s="25">
        <f t="shared" si="19"/>
        <v>-1</v>
      </c>
      <c r="M245" s="26"/>
      <c r="N245" s="27"/>
      <c r="O245" s="27"/>
      <c r="P245" s="27"/>
      <c r="Q245" s="27"/>
      <c r="R245" s="27"/>
      <c r="S245" s="27"/>
      <c r="T245" s="24"/>
      <c r="U245" s="24"/>
      <c r="V245" s="20"/>
      <c r="W245" s="11"/>
      <c r="X245" s="11"/>
      <c r="Y245" s="11"/>
    </row>
    <row r="246" spans="1:25" ht="15.75" hidden="1" x14ac:dyDescent="0.25">
      <c r="A246" s="21" t="s">
        <v>145</v>
      </c>
      <c r="B246" s="22">
        <f t="shared" si="9"/>
        <v>-1</v>
      </c>
      <c r="C246" s="22">
        <f t="shared" si="10"/>
        <v>-1</v>
      </c>
      <c r="D246" s="25">
        <f t="shared" si="11"/>
        <v>-1</v>
      </c>
      <c r="E246" s="25">
        <f t="shared" si="12"/>
        <v>-1</v>
      </c>
      <c r="F246" s="25">
        <f t="shared" si="13"/>
        <v>-1</v>
      </c>
      <c r="G246" s="25">
        <f t="shared" si="14"/>
        <v>-1</v>
      </c>
      <c r="H246" s="25">
        <f t="shared" si="15"/>
        <v>-1</v>
      </c>
      <c r="I246" s="25">
        <f t="shared" si="16"/>
        <v>-1</v>
      </c>
      <c r="J246" s="25">
        <f t="shared" si="17"/>
        <v>-1</v>
      </c>
      <c r="K246" s="25">
        <f t="shared" si="18"/>
        <v>-1</v>
      </c>
      <c r="L246" s="25">
        <f t="shared" si="19"/>
        <v>-1</v>
      </c>
      <c r="M246" s="26"/>
      <c r="N246" s="27"/>
      <c r="O246" s="27"/>
      <c r="P246" s="27"/>
      <c r="Q246" s="27"/>
      <c r="R246" s="27"/>
      <c r="S246" s="27"/>
      <c r="T246" s="24"/>
      <c r="U246" s="24"/>
      <c r="V246" s="20"/>
      <c r="W246" s="11"/>
      <c r="X246" s="11"/>
      <c r="Y246" s="11"/>
    </row>
    <row r="247" spans="1:25" ht="31.5" hidden="1" x14ac:dyDescent="0.25">
      <c r="A247" s="28" t="s">
        <v>45</v>
      </c>
      <c r="B247" s="29">
        <f>IF(B249&gt;=1,B248/B249,0)</f>
        <v>0</v>
      </c>
      <c r="C247" s="29">
        <f t="shared" ref="C247:L247" si="20">IF(C249&gt;=1,C248/C249,0)</f>
        <v>0</v>
      </c>
      <c r="D247" s="29">
        <f t="shared" si="20"/>
        <v>0</v>
      </c>
      <c r="E247" s="29">
        <f t="shared" si="20"/>
        <v>0</v>
      </c>
      <c r="F247" s="29">
        <f t="shared" si="20"/>
        <v>0</v>
      </c>
      <c r="G247" s="29">
        <f t="shared" si="20"/>
        <v>0</v>
      </c>
      <c r="H247" s="29">
        <f t="shared" si="20"/>
        <v>0</v>
      </c>
      <c r="I247" s="29">
        <f t="shared" si="20"/>
        <v>0</v>
      </c>
      <c r="J247" s="29">
        <f t="shared" si="20"/>
        <v>0</v>
      </c>
      <c r="K247" s="29">
        <f t="shared" si="20"/>
        <v>0</v>
      </c>
      <c r="L247" s="29">
        <f t="shared" si="20"/>
        <v>0</v>
      </c>
      <c r="M247" s="30"/>
      <c r="N247" s="30"/>
      <c r="O247" s="30"/>
      <c r="P247" s="30"/>
      <c r="Q247" s="30"/>
      <c r="R247" s="30"/>
      <c r="S247" s="30"/>
      <c r="T247" s="11"/>
      <c r="U247" s="11"/>
      <c r="V247" s="11"/>
      <c r="W247" s="11"/>
      <c r="X247" s="11"/>
      <c r="Y247" s="11"/>
    </row>
    <row r="248" spans="1:25" ht="31.5" hidden="1" x14ac:dyDescent="0.25">
      <c r="A248" s="21" t="s">
        <v>64</v>
      </c>
      <c r="B248" s="22">
        <f>SUM(IF(B237&gt;0,B237),IF(B238&gt;0,B238),IF(B239&gt;0,B239),IF(B240&gt;0,B240),IF(B241&gt;0,B241),IF(B242&gt;0,B242),IF(B243&gt;0,B243),IF(B244&gt;0,B244),IF(B245&gt;0,B245),IF(B246&gt;0,B246))</f>
        <v>0</v>
      </c>
      <c r="C248" s="22">
        <f t="shared" ref="C248:L248" si="21">SUM(IF(C237&gt;0,C237),IF(C238&gt;0,C238),IF(C239&gt;0,C239),IF(C240&gt;0,C240),IF(C241&gt;0,C241),IF(C242&gt;0,C242),IF(C243&gt;0,C243),IF(C244&gt;0,C244),IF(C245&gt;0,C245),IF(C246&gt;0,C246))</f>
        <v>0</v>
      </c>
      <c r="D248" s="22">
        <f t="shared" si="21"/>
        <v>0</v>
      </c>
      <c r="E248" s="22">
        <f t="shared" si="21"/>
        <v>0</v>
      </c>
      <c r="F248" s="22">
        <f t="shared" si="21"/>
        <v>0</v>
      </c>
      <c r="G248" s="22">
        <f t="shared" si="21"/>
        <v>0</v>
      </c>
      <c r="H248" s="22">
        <f t="shared" si="21"/>
        <v>0</v>
      </c>
      <c r="I248" s="22">
        <f t="shared" si="21"/>
        <v>0</v>
      </c>
      <c r="J248" s="22">
        <f t="shared" si="21"/>
        <v>0</v>
      </c>
      <c r="K248" s="22">
        <f t="shared" si="21"/>
        <v>0</v>
      </c>
      <c r="L248" s="22">
        <f t="shared" si="21"/>
        <v>0</v>
      </c>
      <c r="M248" s="26"/>
      <c r="N248" s="27"/>
      <c r="O248" s="27"/>
      <c r="P248" s="27"/>
      <c r="Q248" s="27"/>
      <c r="R248" s="27"/>
      <c r="S248" s="27"/>
      <c r="T248" s="11"/>
      <c r="U248" s="11"/>
      <c r="V248" s="11"/>
      <c r="W248" s="11"/>
      <c r="X248" s="11"/>
      <c r="Y248" s="11"/>
    </row>
    <row r="249" spans="1:25" ht="31.5" hidden="1" x14ac:dyDescent="0.25">
      <c r="A249" s="21" t="s">
        <v>65</v>
      </c>
      <c r="B249" s="31">
        <f>SUM(IF(B237&gt;-1,1),IF(B238&gt;-1,1),IF(B239&gt;-1,1),IF(B240&gt;-1,1),IF(B241&gt;-1,1),IF(B242&gt;-1,1),IF(B243&gt;-1,1),IF(B244&gt;-1,1),IF(B245&gt;-1,1),IF(B246&gt;-1,1))</f>
        <v>0</v>
      </c>
      <c r="C249" s="31">
        <f t="shared" ref="C249:L249" si="22">SUM(IF(C237&gt;-1,1),IF(C238&gt;-1,1),IF(C239&gt;-1,1),IF(C240&gt;-1,1),IF(C241&gt;-1,1),IF(C242&gt;-1,1),IF(C243&gt;-1,1),IF(C244&gt;-1,1),IF(C245&gt;-1,1),IF(C246&gt;-1,1))</f>
        <v>0</v>
      </c>
      <c r="D249" s="31">
        <f t="shared" si="22"/>
        <v>0</v>
      </c>
      <c r="E249" s="31">
        <f t="shared" si="22"/>
        <v>0</v>
      </c>
      <c r="F249" s="31">
        <f t="shared" si="22"/>
        <v>0</v>
      </c>
      <c r="G249" s="31">
        <f t="shared" si="22"/>
        <v>0</v>
      </c>
      <c r="H249" s="31">
        <f t="shared" si="22"/>
        <v>0</v>
      </c>
      <c r="I249" s="31">
        <f t="shared" si="22"/>
        <v>0</v>
      </c>
      <c r="J249" s="31">
        <f t="shared" si="22"/>
        <v>0</v>
      </c>
      <c r="K249" s="31">
        <f t="shared" si="22"/>
        <v>0</v>
      </c>
      <c r="L249" s="31">
        <f t="shared" si="22"/>
        <v>0</v>
      </c>
      <c r="M249" s="32"/>
      <c r="N249" s="32"/>
      <c r="O249" s="32"/>
      <c r="P249" s="32"/>
      <c r="Q249" s="32"/>
      <c r="R249" s="32"/>
      <c r="S249" s="32"/>
      <c r="T249" s="11"/>
      <c r="U249" s="11"/>
      <c r="V249" s="11"/>
      <c r="W249" s="11"/>
      <c r="X249" s="11"/>
      <c r="Y249" s="11"/>
    </row>
    <row r="250" spans="1:25" ht="17.25" hidden="1" customHeight="1" x14ac:dyDescent="0.25">
      <c r="A250" s="326"/>
      <c r="B250" s="297" t="s">
        <v>46</v>
      </c>
      <c r="C250" s="297"/>
      <c r="D250" s="297"/>
      <c r="E250" s="297"/>
      <c r="F250" s="297"/>
      <c r="G250" s="297"/>
      <c r="H250" s="297"/>
      <c r="I250" s="297"/>
      <c r="J250" s="297"/>
      <c r="K250" s="297"/>
      <c r="L250" s="297"/>
      <c r="M250" s="17"/>
      <c r="N250" s="17"/>
      <c r="O250" s="17"/>
      <c r="P250" s="17"/>
      <c r="Q250" s="17"/>
      <c r="R250" s="17"/>
      <c r="S250" s="17"/>
      <c r="T250" s="11"/>
      <c r="U250" s="11"/>
      <c r="V250" s="11"/>
      <c r="W250" s="11"/>
      <c r="X250" s="11"/>
      <c r="Y250" s="11"/>
    </row>
    <row r="251" spans="1:25" ht="15.75" hidden="1" x14ac:dyDescent="0.25">
      <c r="A251" s="326"/>
      <c r="B251" s="18" t="s">
        <v>20</v>
      </c>
      <c r="C251" s="18" t="s">
        <v>21</v>
      </c>
      <c r="D251" s="18" t="s">
        <v>22</v>
      </c>
      <c r="E251" s="18" t="s">
        <v>23</v>
      </c>
      <c r="F251" s="18" t="s">
        <v>24</v>
      </c>
      <c r="G251" s="18" t="s">
        <v>25</v>
      </c>
      <c r="H251" s="18" t="s">
        <v>26</v>
      </c>
      <c r="I251" s="18" t="s">
        <v>27</v>
      </c>
      <c r="J251" s="18" t="s">
        <v>28</v>
      </c>
      <c r="K251" s="18" t="s">
        <v>29</v>
      </c>
      <c r="L251" s="18" t="s">
        <v>44</v>
      </c>
      <c r="M251" s="19"/>
      <c r="N251" s="19"/>
      <c r="O251" s="19"/>
      <c r="P251" s="19"/>
      <c r="Q251" s="19"/>
      <c r="R251" s="19"/>
      <c r="S251" s="19"/>
      <c r="T251" s="11"/>
      <c r="U251" s="11"/>
      <c r="V251" s="11"/>
      <c r="W251" s="11"/>
      <c r="X251" s="11"/>
      <c r="Y251" s="11"/>
    </row>
    <row r="252" spans="1:25" ht="15.75" hidden="1" x14ac:dyDescent="0.25">
      <c r="A252" s="21" t="s">
        <v>31</v>
      </c>
      <c r="B252" s="22">
        <f t="shared" ref="B252:B261" si="23">IF(B203="yes",C223,-1)</f>
        <v>-1</v>
      </c>
      <c r="C252" s="22">
        <f t="shared" ref="C252:C261" si="24">IF(C203="yes",C223,-1)</f>
        <v>-1</v>
      </c>
      <c r="D252" s="22">
        <f t="shared" ref="D252:D261" si="25">IF(D203="yes",C223,-1)</f>
        <v>-1</v>
      </c>
      <c r="E252" s="22">
        <f t="shared" ref="E252:E261" si="26">IF(E203="yes",C223,-1)</f>
        <v>-1</v>
      </c>
      <c r="F252" s="22">
        <f t="shared" ref="F252:F261" si="27">IF(F203="yes",C223,-1)</f>
        <v>-1</v>
      </c>
      <c r="G252" s="22">
        <f t="shared" ref="G252:G261" si="28">IF(G203="yes",C223,-1)</f>
        <v>-1</v>
      </c>
      <c r="H252" s="22">
        <f t="shared" ref="H252:H261" si="29">IF(H203="yes",C223,-1)</f>
        <v>-1</v>
      </c>
      <c r="I252" s="22">
        <f t="shared" ref="I252:I261" si="30">IF(I203="yes",C223,-1)</f>
        <v>-1</v>
      </c>
      <c r="J252" s="22">
        <f t="shared" ref="J252:J261" si="31">IF(J203="yes",C223,-1)</f>
        <v>-1</v>
      </c>
      <c r="K252" s="22">
        <f t="shared" ref="K252:K261" si="32">IF(K203="yes",C223,-1)</f>
        <v>-1</v>
      </c>
      <c r="L252" s="22">
        <f t="shared" ref="L252:L261" si="33">IF(L203="yes",C223,-1)</f>
        <v>-1</v>
      </c>
      <c r="M252" s="33"/>
      <c r="N252" s="33"/>
      <c r="O252" s="33"/>
      <c r="P252" s="33"/>
      <c r="Q252" s="33"/>
      <c r="R252" s="33"/>
      <c r="S252" s="33"/>
      <c r="T252" s="11"/>
      <c r="U252" s="11"/>
      <c r="V252" s="11"/>
      <c r="W252" s="11"/>
      <c r="X252" s="11"/>
      <c r="Y252" s="11"/>
    </row>
    <row r="253" spans="1:25" ht="15.75" hidden="1" x14ac:dyDescent="0.25">
      <c r="A253" s="21" t="s">
        <v>32</v>
      </c>
      <c r="B253" s="22">
        <f t="shared" si="23"/>
        <v>-1</v>
      </c>
      <c r="C253" s="22">
        <f t="shared" si="24"/>
        <v>-1</v>
      </c>
      <c r="D253" s="22">
        <f t="shared" si="25"/>
        <v>-1</v>
      </c>
      <c r="E253" s="22">
        <f t="shared" si="26"/>
        <v>-1</v>
      </c>
      <c r="F253" s="22">
        <f t="shared" si="27"/>
        <v>-1</v>
      </c>
      <c r="G253" s="22">
        <f t="shared" si="28"/>
        <v>-1</v>
      </c>
      <c r="H253" s="22">
        <f t="shared" si="29"/>
        <v>-1</v>
      </c>
      <c r="I253" s="22">
        <f t="shared" si="30"/>
        <v>-1</v>
      </c>
      <c r="J253" s="22">
        <f t="shared" si="31"/>
        <v>-1</v>
      </c>
      <c r="K253" s="22">
        <f t="shared" si="32"/>
        <v>-1</v>
      </c>
      <c r="L253" s="22">
        <f t="shared" si="33"/>
        <v>-1</v>
      </c>
      <c r="M253" s="33"/>
      <c r="N253" s="33"/>
      <c r="O253" s="33"/>
      <c r="P253" s="33"/>
      <c r="Q253" s="33"/>
      <c r="R253" s="33"/>
      <c r="S253" s="33"/>
      <c r="T253" s="11"/>
      <c r="U253" s="11"/>
      <c r="V253" s="11"/>
      <c r="W253" s="11"/>
      <c r="X253" s="11"/>
      <c r="Y253" s="11"/>
    </row>
    <row r="254" spans="1:25" ht="15.75" hidden="1" x14ac:dyDescent="0.25">
      <c r="A254" s="21" t="s">
        <v>33</v>
      </c>
      <c r="B254" s="22">
        <f t="shared" si="23"/>
        <v>-1</v>
      </c>
      <c r="C254" s="22">
        <f t="shared" si="24"/>
        <v>-1</v>
      </c>
      <c r="D254" s="22">
        <f t="shared" si="25"/>
        <v>-1</v>
      </c>
      <c r="E254" s="22">
        <f t="shared" si="26"/>
        <v>-1</v>
      </c>
      <c r="F254" s="22">
        <f t="shared" si="27"/>
        <v>-1</v>
      </c>
      <c r="G254" s="22">
        <f t="shared" si="28"/>
        <v>-1</v>
      </c>
      <c r="H254" s="22">
        <f t="shared" si="29"/>
        <v>-1</v>
      </c>
      <c r="I254" s="22">
        <f t="shared" si="30"/>
        <v>-1</v>
      </c>
      <c r="J254" s="22">
        <f t="shared" si="31"/>
        <v>-1</v>
      </c>
      <c r="K254" s="22">
        <f t="shared" si="32"/>
        <v>-1</v>
      </c>
      <c r="L254" s="22">
        <f t="shared" si="33"/>
        <v>-1</v>
      </c>
      <c r="M254" s="33"/>
      <c r="N254" s="33"/>
      <c r="O254" s="33"/>
      <c r="P254" s="33"/>
      <c r="Q254" s="33"/>
      <c r="R254" s="33"/>
      <c r="S254" s="33"/>
      <c r="T254" s="11"/>
      <c r="U254" s="11"/>
      <c r="V254" s="11"/>
      <c r="W254" s="11"/>
      <c r="X254" s="11"/>
      <c r="Y254" s="11"/>
    </row>
    <row r="255" spans="1:25" ht="15.75" hidden="1" x14ac:dyDescent="0.25">
      <c r="A255" s="21" t="s">
        <v>35</v>
      </c>
      <c r="B255" s="22">
        <f t="shared" si="23"/>
        <v>-1</v>
      </c>
      <c r="C255" s="22">
        <f t="shared" si="24"/>
        <v>-1</v>
      </c>
      <c r="D255" s="22">
        <f t="shared" si="25"/>
        <v>-1</v>
      </c>
      <c r="E255" s="22">
        <f t="shared" si="26"/>
        <v>-1</v>
      </c>
      <c r="F255" s="22">
        <f t="shared" si="27"/>
        <v>-1</v>
      </c>
      <c r="G255" s="22">
        <f t="shared" si="28"/>
        <v>-1</v>
      </c>
      <c r="H255" s="22">
        <f t="shared" si="29"/>
        <v>-1</v>
      </c>
      <c r="I255" s="22">
        <f t="shared" si="30"/>
        <v>-1</v>
      </c>
      <c r="J255" s="22">
        <f t="shared" si="31"/>
        <v>-1</v>
      </c>
      <c r="K255" s="22">
        <f t="shared" si="32"/>
        <v>-1</v>
      </c>
      <c r="L255" s="22">
        <f t="shared" si="33"/>
        <v>-1</v>
      </c>
      <c r="M255" s="33"/>
      <c r="N255" s="33"/>
      <c r="O255" s="33"/>
      <c r="P255" s="33"/>
      <c r="Q255" s="33"/>
      <c r="R255" s="33"/>
      <c r="S255" s="33"/>
      <c r="T255" s="11"/>
      <c r="U255" s="11"/>
      <c r="V255" s="11"/>
      <c r="W255" s="11"/>
      <c r="X255" s="11"/>
      <c r="Y255" s="11"/>
    </row>
    <row r="256" spans="1:25" ht="15.75" hidden="1" x14ac:dyDescent="0.25">
      <c r="A256" s="21" t="s">
        <v>36</v>
      </c>
      <c r="B256" s="22">
        <f t="shared" si="23"/>
        <v>-1</v>
      </c>
      <c r="C256" s="22">
        <f t="shared" si="24"/>
        <v>-1</v>
      </c>
      <c r="D256" s="22">
        <f t="shared" si="25"/>
        <v>-1</v>
      </c>
      <c r="E256" s="22">
        <f t="shared" si="26"/>
        <v>-1</v>
      </c>
      <c r="F256" s="22">
        <f t="shared" si="27"/>
        <v>-1</v>
      </c>
      <c r="G256" s="22">
        <f t="shared" si="28"/>
        <v>-1</v>
      </c>
      <c r="H256" s="22">
        <f t="shared" si="29"/>
        <v>-1</v>
      </c>
      <c r="I256" s="22">
        <f t="shared" si="30"/>
        <v>-1</v>
      </c>
      <c r="J256" s="22">
        <f t="shared" si="31"/>
        <v>-1</v>
      </c>
      <c r="K256" s="22">
        <f t="shared" si="32"/>
        <v>-1</v>
      </c>
      <c r="L256" s="22">
        <f t="shared" si="33"/>
        <v>-1</v>
      </c>
      <c r="M256" s="33"/>
      <c r="N256" s="33"/>
      <c r="O256" s="33"/>
      <c r="P256" s="33"/>
      <c r="Q256" s="33"/>
      <c r="R256" s="33"/>
      <c r="S256" s="33"/>
      <c r="T256" s="11"/>
      <c r="U256" s="11"/>
      <c r="V256" s="11"/>
      <c r="W256" s="11"/>
      <c r="X256" s="11"/>
      <c r="Y256" s="11"/>
    </row>
    <row r="257" spans="1:25" ht="15.75" hidden="1" x14ac:dyDescent="0.25">
      <c r="A257" s="21" t="s">
        <v>141</v>
      </c>
      <c r="B257" s="22">
        <f t="shared" si="23"/>
        <v>-1</v>
      </c>
      <c r="C257" s="22">
        <f t="shared" si="24"/>
        <v>-1</v>
      </c>
      <c r="D257" s="22">
        <f t="shared" si="25"/>
        <v>-1</v>
      </c>
      <c r="E257" s="22">
        <f t="shared" si="26"/>
        <v>-1</v>
      </c>
      <c r="F257" s="22">
        <f t="shared" si="27"/>
        <v>-1</v>
      </c>
      <c r="G257" s="22">
        <f t="shared" si="28"/>
        <v>-1</v>
      </c>
      <c r="H257" s="22">
        <f t="shared" si="29"/>
        <v>-1</v>
      </c>
      <c r="I257" s="22">
        <f t="shared" si="30"/>
        <v>-1</v>
      </c>
      <c r="J257" s="22">
        <f t="shared" si="31"/>
        <v>-1</v>
      </c>
      <c r="K257" s="22">
        <f t="shared" si="32"/>
        <v>-1</v>
      </c>
      <c r="L257" s="22">
        <f t="shared" si="33"/>
        <v>-1</v>
      </c>
      <c r="M257" s="33"/>
      <c r="N257" s="33"/>
      <c r="O257" s="33"/>
      <c r="P257" s="33"/>
      <c r="Q257" s="33"/>
      <c r="R257" s="33"/>
      <c r="S257" s="33"/>
      <c r="T257" s="11"/>
      <c r="U257" s="11"/>
      <c r="V257" s="11"/>
      <c r="W257" s="11"/>
      <c r="X257" s="11"/>
      <c r="Y257" s="11"/>
    </row>
    <row r="258" spans="1:25" ht="15.75" hidden="1" x14ac:dyDescent="0.25">
      <c r="A258" s="21" t="s">
        <v>142</v>
      </c>
      <c r="B258" s="22">
        <f t="shared" si="23"/>
        <v>-1</v>
      </c>
      <c r="C258" s="22">
        <f t="shared" si="24"/>
        <v>-1</v>
      </c>
      <c r="D258" s="22">
        <f t="shared" si="25"/>
        <v>-1</v>
      </c>
      <c r="E258" s="22">
        <f t="shared" si="26"/>
        <v>-1</v>
      </c>
      <c r="F258" s="22">
        <f t="shared" si="27"/>
        <v>-1</v>
      </c>
      <c r="G258" s="22">
        <f t="shared" si="28"/>
        <v>-1</v>
      </c>
      <c r="H258" s="22">
        <f t="shared" si="29"/>
        <v>-1</v>
      </c>
      <c r="I258" s="22">
        <f t="shared" si="30"/>
        <v>-1</v>
      </c>
      <c r="J258" s="22">
        <f t="shared" si="31"/>
        <v>-1</v>
      </c>
      <c r="K258" s="22">
        <f t="shared" si="32"/>
        <v>-1</v>
      </c>
      <c r="L258" s="22">
        <f t="shared" si="33"/>
        <v>-1</v>
      </c>
      <c r="M258" s="33"/>
      <c r="N258" s="33"/>
      <c r="O258" s="33"/>
      <c r="P258" s="33"/>
      <c r="Q258" s="33"/>
      <c r="R258" s="33"/>
      <c r="S258" s="33"/>
      <c r="T258" s="11"/>
      <c r="U258" s="11"/>
      <c r="V258" s="11"/>
      <c r="W258" s="11"/>
      <c r="X258" s="11"/>
      <c r="Y258" s="11"/>
    </row>
    <row r="259" spans="1:25" ht="15.75" hidden="1" x14ac:dyDescent="0.25">
      <c r="A259" s="21" t="s">
        <v>143</v>
      </c>
      <c r="B259" s="22">
        <f t="shared" si="23"/>
        <v>-1</v>
      </c>
      <c r="C259" s="22">
        <f t="shared" si="24"/>
        <v>-1</v>
      </c>
      <c r="D259" s="22">
        <f t="shared" si="25"/>
        <v>-1</v>
      </c>
      <c r="E259" s="22">
        <f t="shared" si="26"/>
        <v>-1</v>
      </c>
      <c r="F259" s="22">
        <f t="shared" si="27"/>
        <v>-1</v>
      </c>
      <c r="G259" s="22">
        <f t="shared" si="28"/>
        <v>-1</v>
      </c>
      <c r="H259" s="22">
        <f t="shared" si="29"/>
        <v>-1</v>
      </c>
      <c r="I259" s="22">
        <f t="shared" si="30"/>
        <v>-1</v>
      </c>
      <c r="J259" s="22">
        <f t="shared" si="31"/>
        <v>-1</v>
      </c>
      <c r="K259" s="22">
        <f t="shared" si="32"/>
        <v>-1</v>
      </c>
      <c r="L259" s="22">
        <f t="shared" si="33"/>
        <v>-1</v>
      </c>
      <c r="M259" s="33"/>
      <c r="N259" s="33"/>
      <c r="O259" s="33"/>
      <c r="P259" s="33"/>
      <c r="Q259" s="33"/>
      <c r="R259" s="33"/>
      <c r="S259" s="33"/>
      <c r="T259" s="11"/>
      <c r="U259" s="11"/>
      <c r="V259" s="11"/>
      <c r="W259" s="11"/>
      <c r="X259" s="11"/>
      <c r="Y259" s="11"/>
    </row>
    <row r="260" spans="1:25" ht="15.75" hidden="1" x14ac:dyDescent="0.25">
      <c r="A260" s="21" t="s">
        <v>144</v>
      </c>
      <c r="B260" s="22">
        <f t="shared" si="23"/>
        <v>-1</v>
      </c>
      <c r="C260" s="22">
        <f t="shared" si="24"/>
        <v>-1</v>
      </c>
      <c r="D260" s="22">
        <f t="shared" si="25"/>
        <v>-1</v>
      </c>
      <c r="E260" s="22">
        <f t="shared" si="26"/>
        <v>-1</v>
      </c>
      <c r="F260" s="22">
        <f t="shared" si="27"/>
        <v>-1</v>
      </c>
      <c r="G260" s="22">
        <f t="shared" si="28"/>
        <v>-1</v>
      </c>
      <c r="H260" s="22">
        <f t="shared" si="29"/>
        <v>-1</v>
      </c>
      <c r="I260" s="22">
        <f t="shared" si="30"/>
        <v>-1</v>
      </c>
      <c r="J260" s="22">
        <f t="shared" si="31"/>
        <v>-1</v>
      </c>
      <c r="K260" s="22">
        <f t="shared" si="32"/>
        <v>-1</v>
      </c>
      <c r="L260" s="22">
        <f t="shared" si="33"/>
        <v>-1</v>
      </c>
      <c r="M260" s="33"/>
      <c r="N260" s="33"/>
      <c r="O260" s="33"/>
      <c r="P260" s="33"/>
      <c r="Q260" s="33"/>
      <c r="R260" s="33"/>
      <c r="S260" s="33"/>
      <c r="T260" s="11"/>
      <c r="U260" s="11"/>
      <c r="V260" s="11"/>
      <c r="W260" s="11"/>
      <c r="X260" s="11"/>
      <c r="Y260" s="11"/>
    </row>
    <row r="261" spans="1:25" ht="15.75" hidden="1" x14ac:dyDescent="0.25">
      <c r="A261" s="21" t="s">
        <v>145</v>
      </c>
      <c r="B261" s="22">
        <f t="shared" si="23"/>
        <v>-1</v>
      </c>
      <c r="C261" s="22">
        <f t="shared" si="24"/>
        <v>-1</v>
      </c>
      <c r="D261" s="22">
        <f t="shared" si="25"/>
        <v>-1</v>
      </c>
      <c r="E261" s="22">
        <f t="shared" si="26"/>
        <v>-1</v>
      </c>
      <c r="F261" s="22">
        <f t="shared" si="27"/>
        <v>-1</v>
      </c>
      <c r="G261" s="22">
        <f t="shared" si="28"/>
        <v>-1</v>
      </c>
      <c r="H261" s="22">
        <f t="shared" si="29"/>
        <v>-1</v>
      </c>
      <c r="I261" s="22">
        <f t="shared" si="30"/>
        <v>-1</v>
      </c>
      <c r="J261" s="22">
        <f t="shared" si="31"/>
        <v>-1</v>
      </c>
      <c r="K261" s="22">
        <f t="shared" si="32"/>
        <v>-1</v>
      </c>
      <c r="L261" s="22">
        <f t="shared" si="33"/>
        <v>-1</v>
      </c>
      <c r="M261" s="23"/>
      <c r="N261" s="23"/>
      <c r="O261" s="23"/>
      <c r="P261" s="23"/>
      <c r="Q261" s="23"/>
      <c r="R261" s="23"/>
      <c r="S261" s="23"/>
      <c r="T261" s="11"/>
      <c r="U261" s="11"/>
      <c r="V261" s="11"/>
      <c r="W261" s="11"/>
      <c r="X261" s="11"/>
      <c r="Y261" s="11"/>
    </row>
    <row r="262" spans="1:25" ht="31.5" hidden="1" x14ac:dyDescent="0.25">
      <c r="A262" s="28" t="s">
        <v>45</v>
      </c>
      <c r="B262" s="29">
        <f>IF(B264&gt;=1,B263/B264,0)</f>
        <v>0</v>
      </c>
      <c r="C262" s="29">
        <f t="shared" ref="C262:L262" si="34">IF(C264&gt;=1,C263/C264,0)</f>
        <v>0</v>
      </c>
      <c r="D262" s="29">
        <f t="shared" si="34"/>
        <v>0</v>
      </c>
      <c r="E262" s="29">
        <f t="shared" si="34"/>
        <v>0</v>
      </c>
      <c r="F262" s="29">
        <f t="shared" si="34"/>
        <v>0</v>
      </c>
      <c r="G262" s="29">
        <f t="shared" si="34"/>
        <v>0</v>
      </c>
      <c r="H262" s="29">
        <f t="shared" si="34"/>
        <v>0</v>
      </c>
      <c r="I262" s="29">
        <f t="shared" si="34"/>
        <v>0</v>
      </c>
      <c r="J262" s="29">
        <f t="shared" si="34"/>
        <v>0</v>
      </c>
      <c r="K262" s="29">
        <f t="shared" si="34"/>
        <v>0</v>
      </c>
      <c r="L262" s="29">
        <f t="shared" si="34"/>
        <v>0</v>
      </c>
      <c r="M262" s="30"/>
      <c r="N262" s="30"/>
      <c r="O262" s="30"/>
      <c r="P262" s="30"/>
      <c r="Q262" s="30"/>
      <c r="R262" s="30"/>
      <c r="S262" s="30"/>
      <c r="T262" s="11"/>
      <c r="U262" s="11"/>
      <c r="V262" s="11"/>
      <c r="W262" s="11"/>
      <c r="X262" s="11"/>
      <c r="Y262" s="11"/>
    </row>
    <row r="263" spans="1:25" ht="31.5" hidden="1" x14ac:dyDescent="0.25">
      <c r="A263" s="21" t="s">
        <v>64</v>
      </c>
      <c r="B263" s="22">
        <f>SUM(IF(B252&gt;0,B252),IF(B253&gt;0,B253),IF(B254&gt;0,B254),IF(B255&gt;0,B255),IF(B256&gt;0,B256),IF(B257&gt;0,B257),IF(B258&gt;0,B258),IF(B259&gt;0,B259),IF(B260&gt;0,B260),IF(B261&gt;0,B261))</f>
        <v>0</v>
      </c>
      <c r="C263" s="22">
        <f t="shared" ref="C263:L263" si="35">SUM(IF(C252&gt;0,C252),IF(C253&gt;0,C253),IF(C254&gt;0,C254),IF(C255&gt;0,C255),IF(C256&gt;0,C256),IF(C257&gt;0,C257),IF(C258&gt;0,C258),IF(C259&gt;0,C259),IF(C260&gt;0,C260),IF(C261&gt;0,C261))</f>
        <v>0</v>
      </c>
      <c r="D263" s="22">
        <f t="shared" si="35"/>
        <v>0</v>
      </c>
      <c r="E263" s="22">
        <f t="shared" si="35"/>
        <v>0</v>
      </c>
      <c r="F263" s="22">
        <f t="shared" si="35"/>
        <v>0</v>
      </c>
      <c r="G263" s="22">
        <f t="shared" si="35"/>
        <v>0</v>
      </c>
      <c r="H263" s="22">
        <f t="shared" si="35"/>
        <v>0</v>
      </c>
      <c r="I263" s="22">
        <f t="shared" si="35"/>
        <v>0</v>
      </c>
      <c r="J263" s="22">
        <f t="shared" si="35"/>
        <v>0</v>
      </c>
      <c r="K263" s="22">
        <f t="shared" si="35"/>
        <v>0</v>
      </c>
      <c r="L263" s="22">
        <f t="shared" si="35"/>
        <v>0</v>
      </c>
      <c r="M263" s="26"/>
      <c r="N263" s="27"/>
      <c r="O263" s="27"/>
      <c r="P263" s="27"/>
      <c r="Q263" s="27"/>
      <c r="R263" s="27"/>
      <c r="S263" s="27"/>
      <c r="T263" s="11"/>
      <c r="U263" s="11"/>
      <c r="V263" s="11"/>
      <c r="W263" s="11"/>
      <c r="X263" s="11"/>
      <c r="Y263" s="11"/>
    </row>
    <row r="264" spans="1:25" ht="31.5" hidden="1" x14ac:dyDescent="0.25">
      <c r="A264" s="21" t="s">
        <v>65</v>
      </c>
      <c r="B264" s="31">
        <f>SUM(IF(B252&gt;-1,1),IF(B253&gt;-1,1),IF(B254&gt;-1,1),IF(B255&gt;-1,1),IF(B256&gt;-1,1),IF(B257&gt;-1,1),IF(B258&gt;-1,1),IF(B259&gt;-1,1),IF(B260&gt;-1,1),IF(B261&gt;-1,1))</f>
        <v>0</v>
      </c>
      <c r="C264" s="31">
        <f t="shared" ref="C264:L264" si="36">SUM(IF(C252&gt;-1,1),IF(C253&gt;-1,1),IF(C254&gt;-1,1),IF(C255&gt;-1,1),IF(C256&gt;-1,1),IF(C257&gt;-1,1),IF(C258&gt;-1,1),IF(C259&gt;-1,1),IF(C260&gt;-1,1),IF(C261&gt;-1,1))</f>
        <v>0</v>
      </c>
      <c r="D264" s="31">
        <f t="shared" si="36"/>
        <v>0</v>
      </c>
      <c r="E264" s="31">
        <f t="shared" si="36"/>
        <v>0</v>
      </c>
      <c r="F264" s="31">
        <f t="shared" si="36"/>
        <v>0</v>
      </c>
      <c r="G264" s="31">
        <f t="shared" si="36"/>
        <v>0</v>
      </c>
      <c r="H264" s="31">
        <f t="shared" si="36"/>
        <v>0</v>
      </c>
      <c r="I264" s="31">
        <f t="shared" si="36"/>
        <v>0</v>
      </c>
      <c r="J264" s="31">
        <f t="shared" si="36"/>
        <v>0</v>
      </c>
      <c r="K264" s="31">
        <f t="shared" si="36"/>
        <v>0</v>
      </c>
      <c r="L264" s="31">
        <f t="shared" si="36"/>
        <v>0</v>
      </c>
      <c r="M264" s="32"/>
      <c r="N264" s="32"/>
      <c r="O264" s="32"/>
      <c r="P264" s="32"/>
      <c r="Q264" s="32"/>
      <c r="R264" s="32"/>
      <c r="S264" s="32"/>
      <c r="T264" s="11"/>
      <c r="U264" s="11"/>
      <c r="V264" s="11"/>
      <c r="W264" s="11"/>
      <c r="X264" s="11"/>
      <c r="Y264" s="11"/>
    </row>
    <row r="265" spans="1:25" ht="17.25" hidden="1" customHeight="1" x14ac:dyDescent="0.25">
      <c r="A265" s="326"/>
      <c r="B265" s="297" t="s">
        <v>47</v>
      </c>
      <c r="C265" s="297"/>
      <c r="D265" s="297"/>
      <c r="E265" s="297"/>
      <c r="F265" s="297"/>
      <c r="G265" s="297"/>
      <c r="H265" s="297"/>
      <c r="I265" s="297"/>
      <c r="J265" s="297"/>
      <c r="K265" s="297"/>
      <c r="L265" s="297"/>
      <c r="M265" s="17"/>
      <c r="N265" s="17"/>
      <c r="O265" s="17"/>
      <c r="P265" s="17"/>
      <c r="Q265" s="17"/>
      <c r="R265" s="17"/>
      <c r="S265" s="17"/>
      <c r="T265" s="11"/>
      <c r="U265" s="11"/>
      <c r="V265" s="11"/>
      <c r="W265" s="11"/>
      <c r="X265" s="11"/>
      <c r="Y265" s="11"/>
    </row>
    <row r="266" spans="1:25" ht="15.75" hidden="1" x14ac:dyDescent="0.25">
      <c r="A266" s="326"/>
      <c r="B266" s="18" t="s">
        <v>20</v>
      </c>
      <c r="C266" s="18" t="s">
        <v>21</v>
      </c>
      <c r="D266" s="18" t="s">
        <v>22</v>
      </c>
      <c r="E266" s="18" t="s">
        <v>23</v>
      </c>
      <c r="F266" s="18" t="s">
        <v>24</v>
      </c>
      <c r="G266" s="18" t="s">
        <v>25</v>
      </c>
      <c r="H266" s="18" t="s">
        <v>26</v>
      </c>
      <c r="I266" s="18" t="s">
        <v>27</v>
      </c>
      <c r="J266" s="18" t="s">
        <v>28</v>
      </c>
      <c r="K266" s="18" t="s">
        <v>29</v>
      </c>
      <c r="L266" s="18" t="s">
        <v>44</v>
      </c>
      <c r="M266" s="19"/>
      <c r="N266" s="19"/>
      <c r="O266" s="19"/>
      <c r="P266" s="19"/>
      <c r="Q266" s="19"/>
      <c r="R266" s="19"/>
      <c r="S266" s="19"/>
      <c r="T266" s="11"/>
      <c r="U266" s="11"/>
      <c r="V266" s="11"/>
      <c r="W266" s="11"/>
      <c r="X266" s="11"/>
      <c r="Y266" s="11"/>
    </row>
    <row r="267" spans="1:25" ht="15.75" hidden="1" x14ac:dyDescent="0.25">
      <c r="A267" s="21" t="s">
        <v>31</v>
      </c>
      <c r="B267" s="22">
        <f t="shared" ref="B267:B276" si="37">IF(B203="yes",D223,-1)</f>
        <v>-1</v>
      </c>
      <c r="C267" s="22">
        <f t="shared" ref="C267:C276" si="38">IF(C203="yes",D223,-1)</f>
        <v>-1</v>
      </c>
      <c r="D267" s="22">
        <f t="shared" ref="D267:D276" si="39">IF(D203="yes",D223,-1)</f>
        <v>-1</v>
      </c>
      <c r="E267" s="22">
        <f t="shared" ref="E267:E276" si="40">IF(E203="yes",D223,-1)</f>
        <v>-1</v>
      </c>
      <c r="F267" s="22">
        <f t="shared" ref="F267:F276" si="41">IF(F203="yes",D223,-1)</f>
        <v>-1</v>
      </c>
      <c r="G267" s="22">
        <f t="shared" ref="G267:G276" si="42">IF(G203="yes",D223,-1)</f>
        <v>-1</v>
      </c>
      <c r="H267" s="22">
        <f t="shared" ref="H267:H276" si="43">IF(H203="yes",D223,-1)</f>
        <v>-1</v>
      </c>
      <c r="I267" s="22">
        <f t="shared" ref="I267:I276" si="44">IF(I203="yes",D223,-1)</f>
        <v>-1</v>
      </c>
      <c r="J267" s="22">
        <f t="shared" ref="J267:J276" si="45">IF(J203="yes",D223,-1)</f>
        <v>-1</v>
      </c>
      <c r="K267" s="22">
        <f t="shared" ref="K267:K276" si="46">IF(K203="yes",D223,-1)</f>
        <v>-1</v>
      </c>
      <c r="L267" s="22">
        <f t="shared" ref="L267:L276" si="47">IF(L203="yes",D223,-1)</f>
        <v>-1</v>
      </c>
      <c r="M267" s="23"/>
      <c r="N267" s="23"/>
      <c r="O267" s="23"/>
      <c r="P267" s="23"/>
      <c r="Q267" s="23"/>
      <c r="R267" s="23"/>
      <c r="S267" s="23"/>
      <c r="T267" s="11"/>
      <c r="U267" s="11"/>
      <c r="V267" s="11"/>
      <c r="W267" s="11"/>
      <c r="X267" s="11"/>
      <c r="Y267" s="11"/>
    </row>
    <row r="268" spans="1:25" ht="15.75" hidden="1" x14ac:dyDescent="0.25">
      <c r="A268" s="21" t="s">
        <v>32</v>
      </c>
      <c r="B268" s="22">
        <f t="shared" si="37"/>
        <v>-1</v>
      </c>
      <c r="C268" s="22">
        <f t="shared" si="38"/>
        <v>-1</v>
      </c>
      <c r="D268" s="22">
        <f t="shared" si="39"/>
        <v>-1</v>
      </c>
      <c r="E268" s="22">
        <f t="shared" si="40"/>
        <v>-1</v>
      </c>
      <c r="F268" s="22">
        <f t="shared" si="41"/>
        <v>-1</v>
      </c>
      <c r="G268" s="22">
        <f t="shared" si="42"/>
        <v>-1</v>
      </c>
      <c r="H268" s="22">
        <f t="shared" si="43"/>
        <v>-1</v>
      </c>
      <c r="I268" s="22">
        <f t="shared" si="44"/>
        <v>-1</v>
      </c>
      <c r="J268" s="22">
        <f t="shared" si="45"/>
        <v>-1</v>
      </c>
      <c r="K268" s="22">
        <f t="shared" si="46"/>
        <v>-1</v>
      </c>
      <c r="L268" s="22">
        <f t="shared" si="47"/>
        <v>-1</v>
      </c>
      <c r="M268" s="23"/>
      <c r="N268" s="23"/>
      <c r="O268" s="23"/>
      <c r="P268" s="23"/>
      <c r="Q268" s="23"/>
      <c r="R268" s="23"/>
      <c r="S268" s="23"/>
      <c r="T268" s="11"/>
      <c r="U268" s="11"/>
      <c r="V268" s="11"/>
      <c r="W268" s="11"/>
      <c r="X268" s="11"/>
      <c r="Y268" s="11"/>
    </row>
    <row r="269" spans="1:25" ht="15.75" hidden="1" x14ac:dyDescent="0.25">
      <c r="A269" s="21" t="s">
        <v>33</v>
      </c>
      <c r="B269" s="22">
        <f t="shared" si="37"/>
        <v>-1</v>
      </c>
      <c r="C269" s="22">
        <f t="shared" si="38"/>
        <v>-1</v>
      </c>
      <c r="D269" s="22">
        <f t="shared" si="39"/>
        <v>-1</v>
      </c>
      <c r="E269" s="22">
        <f t="shared" si="40"/>
        <v>-1</v>
      </c>
      <c r="F269" s="22">
        <f t="shared" si="41"/>
        <v>-1</v>
      </c>
      <c r="G269" s="22">
        <f t="shared" si="42"/>
        <v>-1</v>
      </c>
      <c r="H269" s="22">
        <f t="shared" si="43"/>
        <v>-1</v>
      </c>
      <c r="I269" s="22">
        <f t="shared" si="44"/>
        <v>-1</v>
      </c>
      <c r="J269" s="22">
        <f t="shared" si="45"/>
        <v>-1</v>
      </c>
      <c r="K269" s="22">
        <f t="shared" si="46"/>
        <v>-1</v>
      </c>
      <c r="L269" s="22">
        <f t="shared" si="47"/>
        <v>-1</v>
      </c>
      <c r="M269" s="23"/>
      <c r="N269" s="23"/>
      <c r="O269" s="23"/>
      <c r="P269" s="23"/>
      <c r="Q269" s="23"/>
      <c r="R269" s="23"/>
      <c r="S269" s="23"/>
      <c r="T269" s="11"/>
      <c r="U269" s="11"/>
      <c r="V269" s="11"/>
      <c r="W269" s="11"/>
      <c r="X269" s="11"/>
      <c r="Y269" s="11"/>
    </row>
    <row r="270" spans="1:25" ht="15.75" hidden="1" x14ac:dyDescent="0.25">
      <c r="A270" s="21" t="s">
        <v>35</v>
      </c>
      <c r="B270" s="22">
        <f t="shared" si="37"/>
        <v>-1</v>
      </c>
      <c r="C270" s="22">
        <f t="shared" si="38"/>
        <v>-1</v>
      </c>
      <c r="D270" s="22">
        <f t="shared" si="39"/>
        <v>-1</v>
      </c>
      <c r="E270" s="22">
        <f t="shared" si="40"/>
        <v>-1</v>
      </c>
      <c r="F270" s="22">
        <f t="shared" si="41"/>
        <v>-1</v>
      </c>
      <c r="G270" s="22">
        <f t="shared" si="42"/>
        <v>-1</v>
      </c>
      <c r="H270" s="22">
        <f t="shared" si="43"/>
        <v>-1</v>
      </c>
      <c r="I270" s="22">
        <f t="shared" si="44"/>
        <v>-1</v>
      </c>
      <c r="J270" s="22">
        <f t="shared" si="45"/>
        <v>-1</v>
      </c>
      <c r="K270" s="22">
        <f t="shared" si="46"/>
        <v>-1</v>
      </c>
      <c r="L270" s="22">
        <f t="shared" si="47"/>
        <v>-1</v>
      </c>
      <c r="M270" s="23"/>
      <c r="N270" s="23"/>
      <c r="O270" s="23"/>
      <c r="P270" s="23"/>
      <c r="Q270" s="23"/>
      <c r="R270" s="23"/>
      <c r="S270" s="23"/>
      <c r="T270" s="11"/>
      <c r="U270" s="11"/>
      <c r="V270" s="11"/>
      <c r="W270" s="11"/>
      <c r="X270" s="11"/>
      <c r="Y270" s="11"/>
    </row>
    <row r="271" spans="1:25" ht="15.75" hidden="1" x14ac:dyDescent="0.25">
      <c r="A271" s="21" t="s">
        <v>36</v>
      </c>
      <c r="B271" s="22">
        <f t="shared" si="37"/>
        <v>-1</v>
      </c>
      <c r="C271" s="22">
        <f t="shared" si="38"/>
        <v>-1</v>
      </c>
      <c r="D271" s="22">
        <f t="shared" si="39"/>
        <v>-1</v>
      </c>
      <c r="E271" s="22">
        <f t="shared" si="40"/>
        <v>-1</v>
      </c>
      <c r="F271" s="22">
        <f t="shared" si="41"/>
        <v>-1</v>
      </c>
      <c r="G271" s="22">
        <f t="shared" si="42"/>
        <v>-1</v>
      </c>
      <c r="H271" s="22">
        <f t="shared" si="43"/>
        <v>-1</v>
      </c>
      <c r="I271" s="22">
        <f t="shared" si="44"/>
        <v>-1</v>
      </c>
      <c r="J271" s="22">
        <f t="shared" si="45"/>
        <v>-1</v>
      </c>
      <c r="K271" s="22">
        <f t="shared" si="46"/>
        <v>-1</v>
      </c>
      <c r="L271" s="22">
        <f t="shared" si="47"/>
        <v>-1</v>
      </c>
      <c r="M271" s="23"/>
      <c r="N271" s="23"/>
      <c r="O271" s="23"/>
      <c r="P271" s="23"/>
      <c r="Q271" s="23"/>
      <c r="R271" s="23"/>
      <c r="S271" s="23"/>
      <c r="T271" s="11"/>
      <c r="U271" s="11"/>
      <c r="V271" s="11"/>
      <c r="W271" s="11"/>
      <c r="X271" s="11"/>
      <c r="Y271" s="11"/>
    </row>
    <row r="272" spans="1:25" ht="15.75" hidden="1" x14ac:dyDescent="0.25">
      <c r="A272" s="21" t="s">
        <v>141</v>
      </c>
      <c r="B272" s="22">
        <f t="shared" si="37"/>
        <v>-1</v>
      </c>
      <c r="C272" s="22">
        <f t="shared" si="38"/>
        <v>-1</v>
      </c>
      <c r="D272" s="22">
        <f t="shared" si="39"/>
        <v>-1</v>
      </c>
      <c r="E272" s="22">
        <f t="shared" si="40"/>
        <v>-1</v>
      </c>
      <c r="F272" s="22">
        <f t="shared" si="41"/>
        <v>-1</v>
      </c>
      <c r="G272" s="22">
        <f t="shared" si="42"/>
        <v>-1</v>
      </c>
      <c r="H272" s="22">
        <f t="shared" si="43"/>
        <v>-1</v>
      </c>
      <c r="I272" s="22">
        <f t="shared" si="44"/>
        <v>-1</v>
      </c>
      <c r="J272" s="22">
        <f t="shared" si="45"/>
        <v>-1</v>
      </c>
      <c r="K272" s="22">
        <f t="shared" si="46"/>
        <v>-1</v>
      </c>
      <c r="L272" s="22">
        <f t="shared" si="47"/>
        <v>-1</v>
      </c>
      <c r="M272" s="23"/>
      <c r="N272" s="23"/>
      <c r="O272" s="23"/>
      <c r="P272" s="23"/>
      <c r="Q272" s="23"/>
      <c r="R272" s="23"/>
      <c r="S272" s="23"/>
      <c r="T272" s="11"/>
      <c r="U272" s="11"/>
      <c r="V272" s="11"/>
      <c r="W272" s="11"/>
      <c r="X272" s="11"/>
      <c r="Y272" s="11"/>
    </row>
    <row r="273" spans="1:25" ht="15.75" hidden="1" x14ac:dyDescent="0.25">
      <c r="A273" s="21" t="s">
        <v>142</v>
      </c>
      <c r="B273" s="22">
        <f t="shared" si="37"/>
        <v>-1</v>
      </c>
      <c r="C273" s="22">
        <f t="shared" si="38"/>
        <v>-1</v>
      </c>
      <c r="D273" s="22">
        <f t="shared" si="39"/>
        <v>-1</v>
      </c>
      <c r="E273" s="22">
        <f t="shared" si="40"/>
        <v>-1</v>
      </c>
      <c r="F273" s="22">
        <f t="shared" si="41"/>
        <v>-1</v>
      </c>
      <c r="G273" s="22">
        <f t="shared" si="42"/>
        <v>-1</v>
      </c>
      <c r="H273" s="22">
        <f t="shared" si="43"/>
        <v>-1</v>
      </c>
      <c r="I273" s="22">
        <f t="shared" si="44"/>
        <v>-1</v>
      </c>
      <c r="J273" s="22">
        <f t="shared" si="45"/>
        <v>-1</v>
      </c>
      <c r="K273" s="22">
        <f t="shared" si="46"/>
        <v>-1</v>
      </c>
      <c r="L273" s="22">
        <f t="shared" si="47"/>
        <v>-1</v>
      </c>
      <c r="M273" s="23"/>
      <c r="N273" s="23"/>
      <c r="O273" s="23"/>
      <c r="P273" s="23"/>
      <c r="Q273" s="23"/>
      <c r="R273" s="23"/>
      <c r="S273" s="23"/>
      <c r="T273" s="11"/>
      <c r="U273" s="11"/>
      <c r="V273" s="11"/>
      <c r="W273" s="11"/>
      <c r="X273" s="11"/>
      <c r="Y273" s="11"/>
    </row>
    <row r="274" spans="1:25" ht="15.75" hidden="1" x14ac:dyDescent="0.25">
      <c r="A274" s="21" t="s">
        <v>143</v>
      </c>
      <c r="B274" s="22">
        <f t="shared" si="37"/>
        <v>-1</v>
      </c>
      <c r="C274" s="22">
        <f t="shared" si="38"/>
        <v>-1</v>
      </c>
      <c r="D274" s="22">
        <f t="shared" si="39"/>
        <v>-1</v>
      </c>
      <c r="E274" s="22">
        <f t="shared" si="40"/>
        <v>-1</v>
      </c>
      <c r="F274" s="22">
        <f t="shared" si="41"/>
        <v>-1</v>
      </c>
      <c r="G274" s="22">
        <f t="shared" si="42"/>
        <v>-1</v>
      </c>
      <c r="H274" s="22">
        <f t="shared" si="43"/>
        <v>-1</v>
      </c>
      <c r="I274" s="22">
        <f t="shared" si="44"/>
        <v>-1</v>
      </c>
      <c r="J274" s="22">
        <f t="shared" si="45"/>
        <v>-1</v>
      </c>
      <c r="K274" s="22">
        <f t="shared" si="46"/>
        <v>-1</v>
      </c>
      <c r="L274" s="22">
        <f t="shared" si="47"/>
        <v>-1</v>
      </c>
      <c r="M274" s="23"/>
      <c r="N274" s="23"/>
      <c r="O274" s="23"/>
      <c r="P274" s="23"/>
      <c r="Q274" s="23"/>
      <c r="R274" s="23"/>
      <c r="S274" s="23"/>
      <c r="T274" s="11"/>
      <c r="U274" s="11"/>
      <c r="V274" s="11"/>
      <c r="W274" s="11"/>
      <c r="X274" s="11"/>
      <c r="Y274" s="11"/>
    </row>
    <row r="275" spans="1:25" ht="15.75" hidden="1" x14ac:dyDescent="0.25">
      <c r="A275" s="21" t="s">
        <v>144</v>
      </c>
      <c r="B275" s="22">
        <f t="shared" si="37"/>
        <v>-1</v>
      </c>
      <c r="C275" s="22">
        <f t="shared" si="38"/>
        <v>-1</v>
      </c>
      <c r="D275" s="22">
        <f t="shared" si="39"/>
        <v>-1</v>
      </c>
      <c r="E275" s="22">
        <f t="shared" si="40"/>
        <v>-1</v>
      </c>
      <c r="F275" s="22">
        <f t="shared" si="41"/>
        <v>-1</v>
      </c>
      <c r="G275" s="22">
        <f t="shared" si="42"/>
        <v>-1</v>
      </c>
      <c r="H275" s="22">
        <f t="shared" si="43"/>
        <v>-1</v>
      </c>
      <c r="I275" s="22">
        <f t="shared" si="44"/>
        <v>-1</v>
      </c>
      <c r="J275" s="22">
        <f t="shared" si="45"/>
        <v>-1</v>
      </c>
      <c r="K275" s="22">
        <f t="shared" si="46"/>
        <v>-1</v>
      </c>
      <c r="L275" s="22">
        <f t="shared" si="47"/>
        <v>-1</v>
      </c>
      <c r="M275" s="23"/>
      <c r="N275" s="23"/>
      <c r="O275" s="23"/>
      <c r="P275" s="23"/>
      <c r="Q275" s="23"/>
      <c r="R275" s="23"/>
      <c r="S275" s="23"/>
      <c r="T275" s="11"/>
      <c r="U275" s="11"/>
      <c r="V275" s="11"/>
      <c r="W275" s="11"/>
      <c r="X275" s="11"/>
      <c r="Y275" s="11"/>
    </row>
    <row r="276" spans="1:25" ht="15.75" hidden="1" x14ac:dyDescent="0.25">
      <c r="A276" s="21" t="s">
        <v>145</v>
      </c>
      <c r="B276" s="22">
        <f t="shared" si="37"/>
        <v>-1</v>
      </c>
      <c r="C276" s="22">
        <f t="shared" si="38"/>
        <v>-1</v>
      </c>
      <c r="D276" s="22">
        <f t="shared" si="39"/>
        <v>-1</v>
      </c>
      <c r="E276" s="22">
        <f t="shared" si="40"/>
        <v>-1</v>
      </c>
      <c r="F276" s="22">
        <f t="shared" si="41"/>
        <v>-1</v>
      </c>
      <c r="G276" s="22">
        <f t="shared" si="42"/>
        <v>-1</v>
      </c>
      <c r="H276" s="22">
        <f t="shared" si="43"/>
        <v>-1</v>
      </c>
      <c r="I276" s="22">
        <f t="shared" si="44"/>
        <v>-1</v>
      </c>
      <c r="J276" s="22">
        <f t="shared" si="45"/>
        <v>-1</v>
      </c>
      <c r="K276" s="22">
        <f t="shared" si="46"/>
        <v>-1</v>
      </c>
      <c r="L276" s="22">
        <f t="shared" si="47"/>
        <v>-1</v>
      </c>
      <c r="M276" s="23"/>
      <c r="N276" s="23"/>
      <c r="O276" s="23"/>
      <c r="P276" s="23"/>
      <c r="Q276" s="23"/>
      <c r="R276" s="23"/>
      <c r="S276" s="23"/>
      <c r="T276" s="11"/>
      <c r="U276" s="11"/>
      <c r="V276" s="11"/>
      <c r="W276" s="11"/>
      <c r="X276" s="11"/>
      <c r="Y276" s="11"/>
    </row>
    <row r="277" spans="1:25" ht="31.5" hidden="1" x14ac:dyDescent="0.25">
      <c r="A277" s="28" t="s">
        <v>45</v>
      </c>
      <c r="B277" s="29">
        <f>IF(B279&gt;=1,B278/B279,0)</f>
        <v>0</v>
      </c>
      <c r="C277" s="29">
        <f t="shared" ref="C277:L277" si="48">IF(C279&gt;=1,C278/C279,0)</f>
        <v>0</v>
      </c>
      <c r="D277" s="29">
        <f t="shared" si="48"/>
        <v>0</v>
      </c>
      <c r="E277" s="29">
        <f t="shared" si="48"/>
        <v>0</v>
      </c>
      <c r="F277" s="29">
        <f t="shared" si="48"/>
        <v>0</v>
      </c>
      <c r="G277" s="29">
        <f t="shared" si="48"/>
        <v>0</v>
      </c>
      <c r="H277" s="29">
        <f t="shared" si="48"/>
        <v>0</v>
      </c>
      <c r="I277" s="29">
        <f t="shared" si="48"/>
        <v>0</v>
      </c>
      <c r="J277" s="29">
        <f t="shared" si="48"/>
        <v>0</v>
      </c>
      <c r="K277" s="29">
        <f t="shared" si="48"/>
        <v>0</v>
      </c>
      <c r="L277" s="29">
        <f t="shared" si="48"/>
        <v>0</v>
      </c>
      <c r="M277" s="30"/>
      <c r="N277" s="30"/>
      <c r="O277" s="30"/>
      <c r="P277" s="30"/>
      <c r="Q277" s="30"/>
      <c r="R277" s="30"/>
      <c r="S277" s="30"/>
      <c r="T277" s="11"/>
      <c r="U277" s="11"/>
      <c r="V277" s="11"/>
      <c r="W277" s="11"/>
      <c r="X277" s="11"/>
      <c r="Y277" s="11"/>
    </row>
    <row r="278" spans="1:25" ht="31.5" hidden="1" x14ac:dyDescent="0.25">
      <c r="A278" s="21" t="s">
        <v>64</v>
      </c>
      <c r="B278" s="22">
        <f>SUM(IF(B267&gt;0,B267),IF(B268&gt;0,B268),IF(B269&gt;0,B269),IF(B270&gt;0,B270),IF(B271&gt;0,B271),IF(B272&gt;0,B272),IF(B273&gt;0,B273),IF(B274&gt;0,B274),IF(B275&gt;0,B275),IF(B276&gt;0,B276))</f>
        <v>0</v>
      </c>
      <c r="C278" s="22">
        <f t="shared" ref="C278:L278" si="49">SUM(IF(C267&gt;0,C267),IF(C268&gt;0,C268),IF(C269&gt;0,C269),IF(C270&gt;0,C270),IF(C271&gt;0,C271),IF(C272&gt;0,C272),IF(C273&gt;0,C273),IF(C274&gt;0,C274),IF(C275&gt;0,C275),IF(C276&gt;0,C276))</f>
        <v>0</v>
      </c>
      <c r="D278" s="22">
        <f t="shared" si="49"/>
        <v>0</v>
      </c>
      <c r="E278" s="22">
        <f t="shared" si="49"/>
        <v>0</v>
      </c>
      <c r="F278" s="22">
        <f t="shared" si="49"/>
        <v>0</v>
      </c>
      <c r="G278" s="22">
        <f t="shared" si="49"/>
        <v>0</v>
      </c>
      <c r="H278" s="22">
        <f t="shared" si="49"/>
        <v>0</v>
      </c>
      <c r="I278" s="22">
        <f t="shared" si="49"/>
        <v>0</v>
      </c>
      <c r="J278" s="22">
        <f t="shared" si="49"/>
        <v>0</v>
      </c>
      <c r="K278" s="22">
        <f t="shared" si="49"/>
        <v>0</v>
      </c>
      <c r="L278" s="22">
        <f t="shared" si="49"/>
        <v>0</v>
      </c>
      <c r="M278" s="35"/>
      <c r="N278" s="36"/>
      <c r="O278" s="36"/>
      <c r="P278" s="36"/>
      <c r="Q278" s="36"/>
      <c r="R278" s="36"/>
      <c r="S278" s="36"/>
      <c r="T278" s="11"/>
      <c r="U278" s="11"/>
      <c r="V278" s="11"/>
      <c r="W278" s="11"/>
      <c r="X278" s="11"/>
      <c r="Y278" s="11"/>
    </row>
    <row r="279" spans="1:25" ht="31.5" hidden="1" x14ac:dyDescent="0.25">
      <c r="A279" s="21" t="s">
        <v>65</v>
      </c>
      <c r="B279" s="31">
        <f>SUM(IF(B267&gt;-1,1),IF(B268&gt;-1,1),IF(B269&gt;-1,1),IF(B270&gt;-1,1),IF(B271&gt;-1,1),IF(B272&gt;-1,1),IF(B273&gt;-1,1),IF(B274&gt;-1,1),IF(B275&gt;-1,1),IF(B276&gt;-1,1))</f>
        <v>0</v>
      </c>
      <c r="C279" s="31">
        <f t="shared" ref="C279:L279" si="50">SUM(IF(C267&gt;-1,1),IF(C268&gt;-1,1),IF(C269&gt;-1,1),IF(C270&gt;-1,1),IF(C271&gt;-1,1),IF(C272&gt;-1,1),IF(C273&gt;-1,1),IF(C274&gt;-1,1),IF(C275&gt;-1,1),IF(C276&gt;-1,1))</f>
        <v>0</v>
      </c>
      <c r="D279" s="31">
        <f t="shared" si="50"/>
        <v>0</v>
      </c>
      <c r="E279" s="31">
        <f t="shared" si="50"/>
        <v>0</v>
      </c>
      <c r="F279" s="31">
        <f t="shared" si="50"/>
        <v>0</v>
      </c>
      <c r="G279" s="31">
        <f t="shared" si="50"/>
        <v>0</v>
      </c>
      <c r="H279" s="31">
        <f t="shared" si="50"/>
        <v>0</v>
      </c>
      <c r="I279" s="31">
        <f t="shared" si="50"/>
        <v>0</v>
      </c>
      <c r="J279" s="31">
        <f t="shared" si="50"/>
        <v>0</v>
      </c>
      <c r="K279" s="31">
        <f t="shared" si="50"/>
        <v>0</v>
      </c>
      <c r="L279" s="31">
        <f t="shared" si="50"/>
        <v>0</v>
      </c>
      <c r="M279" s="32"/>
      <c r="N279" s="32"/>
      <c r="O279" s="32"/>
      <c r="P279" s="32"/>
      <c r="Q279" s="32"/>
      <c r="R279" s="32"/>
      <c r="S279" s="32"/>
      <c r="T279" s="11"/>
      <c r="U279" s="11"/>
      <c r="V279" s="11"/>
      <c r="W279" s="11"/>
      <c r="X279" s="11"/>
      <c r="Y279" s="11"/>
    </row>
    <row r="280" spans="1:25" ht="17.25" hidden="1" customHeight="1" x14ac:dyDescent="0.25">
      <c r="A280" s="326"/>
      <c r="B280" s="297" t="s">
        <v>48</v>
      </c>
      <c r="C280" s="297"/>
      <c r="D280" s="297"/>
      <c r="E280" s="297"/>
      <c r="F280" s="297"/>
      <c r="G280" s="297"/>
      <c r="H280" s="297"/>
      <c r="I280" s="297"/>
      <c r="J280" s="297"/>
      <c r="K280" s="297"/>
      <c r="L280" s="297"/>
      <c r="M280" s="17"/>
      <c r="N280" s="17"/>
      <c r="O280" s="17"/>
      <c r="P280" s="17"/>
      <c r="Q280" s="17"/>
      <c r="R280" s="17"/>
      <c r="S280" s="17"/>
      <c r="T280" s="11"/>
      <c r="U280" s="11"/>
      <c r="V280" s="11"/>
      <c r="W280" s="11"/>
      <c r="X280" s="11"/>
      <c r="Y280" s="11"/>
    </row>
    <row r="281" spans="1:25" ht="15.75" hidden="1" x14ac:dyDescent="0.25">
      <c r="A281" s="326"/>
      <c r="B281" s="18" t="s">
        <v>20</v>
      </c>
      <c r="C281" s="18" t="s">
        <v>21</v>
      </c>
      <c r="D281" s="18" t="s">
        <v>22</v>
      </c>
      <c r="E281" s="18" t="s">
        <v>23</v>
      </c>
      <c r="F281" s="18" t="s">
        <v>24</v>
      </c>
      <c r="G281" s="18" t="s">
        <v>25</v>
      </c>
      <c r="H281" s="18" t="s">
        <v>26</v>
      </c>
      <c r="I281" s="18" t="s">
        <v>27</v>
      </c>
      <c r="J281" s="18" t="s">
        <v>28</v>
      </c>
      <c r="K281" s="18" t="s">
        <v>29</v>
      </c>
      <c r="L281" s="18" t="s">
        <v>44</v>
      </c>
      <c r="M281" s="19"/>
      <c r="N281" s="19"/>
      <c r="O281" s="19"/>
      <c r="P281" s="19"/>
      <c r="Q281" s="19"/>
      <c r="R281" s="19"/>
      <c r="S281" s="19"/>
      <c r="T281" s="11"/>
      <c r="U281" s="11"/>
      <c r="V281" s="11"/>
      <c r="W281" s="11"/>
      <c r="X281" s="11"/>
      <c r="Y281" s="11"/>
    </row>
    <row r="282" spans="1:25" ht="15.75" hidden="1" x14ac:dyDescent="0.25">
      <c r="A282" s="21" t="s">
        <v>31</v>
      </c>
      <c r="B282" s="22">
        <f t="shared" ref="B282:B291" si="51">IF(B203="yes",E223,-1)</f>
        <v>-1</v>
      </c>
      <c r="C282" s="22">
        <f t="shared" ref="C282:C291" si="52">IF(C203="yes",E223,-1)</f>
        <v>-1</v>
      </c>
      <c r="D282" s="22">
        <f t="shared" ref="D282:D291" si="53">IF(D203="yes",E223,-1)</f>
        <v>-1</v>
      </c>
      <c r="E282" s="22">
        <f t="shared" ref="E282:E291" si="54">IF(E203="yes",E223,-1)</f>
        <v>-1</v>
      </c>
      <c r="F282" s="22">
        <f t="shared" ref="F282:F291" si="55">IF(F203="yes",E223,-1)</f>
        <v>-1</v>
      </c>
      <c r="G282" s="22">
        <f t="shared" ref="G282:G291" si="56">IF(G203="yes",E223,-1)</f>
        <v>-1</v>
      </c>
      <c r="H282" s="22">
        <f t="shared" ref="H282:H291" si="57">IF(H203="yes",E223,-1)</f>
        <v>-1</v>
      </c>
      <c r="I282" s="22">
        <f t="shared" ref="I282:I291" si="58">IF(I203="yes",E223,-1)</f>
        <v>-1</v>
      </c>
      <c r="J282" s="22">
        <f t="shared" ref="J282:J291" si="59">IF(J203="yes",E223,-1)</f>
        <v>-1</v>
      </c>
      <c r="K282" s="22">
        <f t="shared" ref="K282:K291" si="60">IF(K203="yes",E223,-1)</f>
        <v>-1</v>
      </c>
      <c r="L282" s="22">
        <f t="shared" ref="L282:L291" si="61">IF(L203="yes",E223,-1)</f>
        <v>-1</v>
      </c>
      <c r="M282" s="23"/>
      <c r="N282" s="23"/>
      <c r="O282" s="23"/>
      <c r="P282" s="23"/>
      <c r="Q282" s="23"/>
      <c r="R282" s="23"/>
      <c r="S282" s="23"/>
      <c r="T282" s="11"/>
      <c r="U282" s="11"/>
      <c r="V282" s="11"/>
      <c r="W282" s="11"/>
      <c r="X282" s="11"/>
      <c r="Y282" s="11"/>
    </row>
    <row r="283" spans="1:25" ht="15.75" hidden="1" x14ac:dyDescent="0.25">
      <c r="A283" s="21" t="s">
        <v>32</v>
      </c>
      <c r="B283" s="22">
        <f t="shared" si="51"/>
        <v>-1</v>
      </c>
      <c r="C283" s="22">
        <f t="shared" si="52"/>
        <v>-1</v>
      </c>
      <c r="D283" s="22">
        <f t="shared" si="53"/>
        <v>-1</v>
      </c>
      <c r="E283" s="22">
        <f t="shared" si="54"/>
        <v>-1</v>
      </c>
      <c r="F283" s="22">
        <f t="shared" si="55"/>
        <v>-1</v>
      </c>
      <c r="G283" s="22">
        <f t="shared" si="56"/>
        <v>-1</v>
      </c>
      <c r="H283" s="22">
        <f t="shared" si="57"/>
        <v>-1</v>
      </c>
      <c r="I283" s="22">
        <f t="shared" si="58"/>
        <v>-1</v>
      </c>
      <c r="J283" s="22">
        <f t="shared" si="59"/>
        <v>-1</v>
      </c>
      <c r="K283" s="22">
        <f t="shared" si="60"/>
        <v>-1</v>
      </c>
      <c r="L283" s="22">
        <f t="shared" si="61"/>
        <v>-1</v>
      </c>
      <c r="M283" s="23"/>
      <c r="N283" s="23"/>
      <c r="O283" s="23"/>
      <c r="P283" s="23"/>
      <c r="Q283" s="23"/>
      <c r="R283" s="23"/>
      <c r="S283" s="23"/>
      <c r="T283" s="11"/>
      <c r="U283" s="11"/>
      <c r="V283" s="11"/>
      <c r="W283" s="11"/>
      <c r="X283" s="11"/>
      <c r="Y283" s="11"/>
    </row>
    <row r="284" spans="1:25" ht="15.75" hidden="1" x14ac:dyDescent="0.25">
      <c r="A284" s="21" t="s">
        <v>33</v>
      </c>
      <c r="B284" s="22">
        <f t="shared" si="51"/>
        <v>-1</v>
      </c>
      <c r="C284" s="22">
        <f t="shared" si="52"/>
        <v>-1</v>
      </c>
      <c r="D284" s="22">
        <f t="shared" si="53"/>
        <v>-1</v>
      </c>
      <c r="E284" s="22">
        <f t="shared" si="54"/>
        <v>-1</v>
      </c>
      <c r="F284" s="22">
        <f t="shared" si="55"/>
        <v>-1</v>
      </c>
      <c r="G284" s="22">
        <f t="shared" si="56"/>
        <v>-1</v>
      </c>
      <c r="H284" s="22">
        <f t="shared" si="57"/>
        <v>-1</v>
      </c>
      <c r="I284" s="22">
        <f t="shared" si="58"/>
        <v>-1</v>
      </c>
      <c r="J284" s="22">
        <f t="shared" si="59"/>
        <v>-1</v>
      </c>
      <c r="K284" s="22">
        <f t="shared" si="60"/>
        <v>-1</v>
      </c>
      <c r="L284" s="22">
        <f t="shared" si="61"/>
        <v>-1</v>
      </c>
      <c r="M284" s="23"/>
      <c r="N284" s="23"/>
      <c r="O284" s="23"/>
      <c r="P284" s="23"/>
      <c r="Q284" s="23"/>
      <c r="R284" s="23"/>
      <c r="S284" s="23"/>
      <c r="T284" s="11"/>
      <c r="U284" s="11"/>
      <c r="V284" s="11"/>
      <c r="W284" s="11"/>
      <c r="X284" s="11"/>
      <c r="Y284" s="11"/>
    </row>
    <row r="285" spans="1:25" ht="15.75" hidden="1" x14ac:dyDescent="0.25">
      <c r="A285" s="21" t="s">
        <v>35</v>
      </c>
      <c r="B285" s="22">
        <f t="shared" si="51"/>
        <v>-1</v>
      </c>
      <c r="C285" s="22">
        <f t="shared" si="52"/>
        <v>-1</v>
      </c>
      <c r="D285" s="22">
        <f t="shared" si="53"/>
        <v>-1</v>
      </c>
      <c r="E285" s="22">
        <f t="shared" si="54"/>
        <v>-1</v>
      </c>
      <c r="F285" s="22">
        <f t="shared" si="55"/>
        <v>-1</v>
      </c>
      <c r="G285" s="22">
        <f t="shared" si="56"/>
        <v>-1</v>
      </c>
      <c r="H285" s="22">
        <f t="shared" si="57"/>
        <v>-1</v>
      </c>
      <c r="I285" s="22">
        <f t="shared" si="58"/>
        <v>-1</v>
      </c>
      <c r="J285" s="22">
        <f t="shared" si="59"/>
        <v>-1</v>
      </c>
      <c r="K285" s="22">
        <f t="shared" si="60"/>
        <v>-1</v>
      </c>
      <c r="L285" s="22">
        <f t="shared" si="61"/>
        <v>-1</v>
      </c>
      <c r="M285" s="23"/>
      <c r="N285" s="23"/>
      <c r="O285" s="23"/>
      <c r="P285" s="23"/>
      <c r="Q285" s="23"/>
      <c r="R285" s="23"/>
      <c r="S285" s="23"/>
      <c r="T285" s="11"/>
      <c r="U285" s="11"/>
      <c r="V285" s="11"/>
      <c r="W285" s="11"/>
      <c r="X285" s="11"/>
      <c r="Y285" s="11"/>
    </row>
    <row r="286" spans="1:25" ht="15.75" hidden="1" x14ac:dyDescent="0.25">
      <c r="A286" s="21" t="s">
        <v>36</v>
      </c>
      <c r="B286" s="22">
        <f t="shared" si="51"/>
        <v>-1</v>
      </c>
      <c r="C286" s="22">
        <f t="shared" si="52"/>
        <v>-1</v>
      </c>
      <c r="D286" s="22">
        <f t="shared" si="53"/>
        <v>-1</v>
      </c>
      <c r="E286" s="22">
        <f t="shared" si="54"/>
        <v>-1</v>
      </c>
      <c r="F286" s="22">
        <f t="shared" si="55"/>
        <v>-1</v>
      </c>
      <c r="G286" s="22">
        <f t="shared" si="56"/>
        <v>-1</v>
      </c>
      <c r="H286" s="22">
        <f t="shared" si="57"/>
        <v>-1</v>
      </c>
      <c r="I286" s="22">
        <f t="shared" si="58"/>
        <v>-1</v>
      </c>
      <c r="J286" s="22">
        <f t="shared" si="59"/>
        <v>-1</v>
      </c>
      <c r="K286" s="22">
        <f t="shared" si="60"/>
        <v>-1</v>
      </c>
      <c r="L286" s="22">
        <f t="shared" si="61"/>
        <v>-1</v>
      </c>
      <c r="M286" s="23"/>
      <c r="N286" s="23"/>
      <c r="O286" s="23"/>
      <c r="P286" s="23"/>
      <c r="Q286" s="23"/>
      <c r="R286" s="23"/>
      <c r="S286" s="23"/>
      <c r="T286" s="11"/>
      <c r="U286" s="11"/>
      <c r="V286" s="11"/>
      <c r="W286" s="11"/>
      <c r="X286" s="11"/>
      <c r="Y286" s="11"/>
    </row>
    <row r="287" spans="1:25" ht="15.75" hidden="1" x14ac:dyDescent="0.25">
      <c r="A287" s="21" t="s">
        <v>141</v>
      </c>
      <c r="B287" s="22">
        <f t="shared" si="51"/>
        <v>-1</v>
      </c>
      <c r="C287" s="22">
        <f t="shared" si="52"/>
        <v>-1</v>
      </c>
      <c r="D287" s="22">
        <f t="shared" si="53"/>
        <v>-1</v>
      </c>
      <c r="E287" s="22">
        <f t="shared" si="54"/>
        <v>-1</v>
      </c>
      <c r="F287" s="22">
        <f t="shared" si="55"/>
        <v>-1</v>
      </c>
      <c r="G287" s="22">
        <f t="shared" si="56"/>
        <v>-1</v>
      </c>
      <c r="H287" s="22">
        <f t="shared" si="57"/>
        <v>-1</v>
      </c>
      <c r="I287" s="22">
        <f t="shared" si="58"/>
        <v>-1</v>
      </c>
      <c r="J287" s="22">
        <f t="shared" si="59"/>
        <v>-1</v>
      </c>
      <c r="K287" s="22">
        <f t="shared" si="60"/>
        <v>-1</v>
      </c>
      <c r="L287" s="22">
        <f t="shared" si="61"/>
        <v>-1</v>
      </c>
      <c r="M287" s="23"/>
      <c r="N287" s="23"/>
      <c r="O287" s="23"/>
      <c r="P287" s="23"/>
      <c r="Q287" s="23"/>
      <c r="R287" s="23"/>
      <c r="S287" s="23"/>
      <c r="T287" s="11"/>
      <c r="U287" s="11"/>
      <c r="V287" s="11"/>
      <c r="W287" s="11"/>
      <c r="X287" s="11"/>
      <c r="Y287" s="11"/>
    </row>
    <row r="288" spans="1:25" ht="15.75" hidden="1" x14ac:dyDescent="0.25">
      <c r="A288" s="21" t="s">
        <v>142</v>
      </c>
      <c r="B288" s="22">
        <f t="shared" si="51"/>
        <v>-1</v>
      </c>
      <c r="C288" s="22">
        <f t="shared" si="52"/>
        <v>-1</v>
      </c>
      <c r="D288" s="22">
        <f t="shared" si="53"/>
        <v>-1</v>
      </c>
      <c r="E288" s="22">
        <f t="shared" si="54"/>
        <v>-1</v>
      </c>
      <c r="F288" s="22">
        <f t="shared" si="55"/>
        <v>-1</v>
      </c>
      <c r="G288" s="22">
        <f t="shared" si="56"/>
        <v>-1</v>
      </c>
      <c r="H288" s="22">
        <f t="shared" si="57"/>
        <v>-1</v>
      </c>
      <c r="I288" s="22">
        <f t="shared" si="58"/>
        <v>-1</v>
      </c>
      <c r="J288" s="22">
        <f t="shared" si="59"/>
        <v>-1</v>
      </c>
      <c r="K288" s="22">
        <f t="shared" si="60"/>
        <v>-1</v>
      </c>
      <c r="L288" s="22">
        <f t="shared" si="61"/>
        <v>-1</v>
      </c>
      <c r="M288" s="23"/>
      <c r="N288" s="23"/>
      <c r="O288" s="23"/>
      <c r="P288" s="23"/>
      <c r="Q288" s="23"/>
      <c r="R288" s="23"/>
      <c r="S288" s="23"/>
      <c r="T288" s="11"/>
      <c r="U288" s="11"/>
      <c r="V288" s="11"/>
      <c r="W288" s="11"/>
      <c r="X288" s="11"/>
      <c r="Y288" s="11"/>
    </row>
    <row r="289" spans="1:28" ht="15.75" hidden="1" x14ac:dyDescent="0.25">
      <c r="A289" s="21" t="s">
        <v>143</v>
      </c>
      <c r="B289" s="22">
        <f t="shared" si="51"/>
        <v>-1</v>
      </c>
      <c r="C289" s="22">
        <f t="shared" si="52"/>
        <v>-1</v>
      </c>
      <c r="D289" s="22">
        <f t="shared" si="53"/>
        <v>-1</v>
      </c>
      <c r="E289" s="22">
        <f t="shared" si="54"/>
        <v>-1</v>
      </c>
      <c r="F289" s="22">
        <f t="shared" si="55"/>
        <v>-1</v>
      </c>
      <c r="G289" s="22">
        <f t="shared" si="56"/>
        <v>-1</v>
      </c>
      <c r="H289" s="22">
        <f t="shared" si="57"/>
        <v>-1</v>
      </c>
      <c r="I289" s="22">
        <f t="shared" si="58"/>
        <v>-1</v>
      </c>
      <c r="J289" s="22">
        <f t="shared" si="59"/>
        <v>-1</v>
      </c>
      <c r="K289" s="22">
        <f t="shared" si="60"/>
        <v>-1</v>
      </c>
      <c r="L289" s="22">
        <f t="shared" si="61"/>
        <v>-1</v>
      </c>
      <c r="M289" s="23"/>
      <c r="N289" s="23"/>
      <c r="O289" s="23"/>
      <c r="P289" s="23"/>
      <c r="Q289" s="23"/>
      <c r="R289" s="23"/>
      <c r="S289" s="23"/>
      <c r="T289" s="11"/>
      <c r="U289" s="11"/>
      <c r="V289" s="11"/>
      <c r="W289" s="11"/>
      <c r="X289" s="11"/>
      <c r="Y289" s="11"/>
    </row>
    <row r="290" spans="1:28" ht="15.75" hidden="1" x14ac:dyDescent="0.25">
      <c r="A290" s="21" t="s">
        <v>144</v>
      </c>
      <c r="B290" s="22">
        <f t="shared" si="51"/>
        <v>-1</v>
      </c>
      <c r="C290" s="22">
        <f t="shared" si="52"/>
        <v>-1</v>
      </c>
      <c r="D290" s="22">
        <f t="shared" si="53"/>
        <v>-1</v>
      </c>
      <c r="E290" s="22">
        <f t="shared" si="54"/>
        <v>-1</v>
      </c>
      <c r="F290" s="22">
        <f t="shared" si="55"/>
        <v>-1</v>
      </c>
      <c r="G290" s="22">
        <f t="shared" si="56"/>
        <v>-1</v>
      </c>
      <c r="H290" s="22">
        <f t="shared" si="57"/>
        <v>-1</v>
      </c>
      <c r="I290" s="22">
        <f t="shared" si="58"/>
        <v>-1</v>
      </c>
      <c r="J290" s="22">
        <f t="shared" si="59"/>
        <v>-1</v>
      </c>
      <c r="K290" s="22">
        <f t="shared" si="60"/>
        <v>-1</v>
      </c>
      <c r="L290" s="22">
        <f t="shared" si="61"/>
        <v>-1</v>
      </c>
      <c r="M290" s="23"/>
      <c r="N290" s="23"/>
      <c r="O290" s="23"/>
      <c r="P290" s="23"/>
      <c r="Q290" s="23"/>
      <c r="R290" s="23"/>
      <c r="S290" s="23"/>
      <c r="T290" s="11"/>
      <c r="U290" s="11"/>
      <c r="V290" s="11"/>
      <c r="W290" s="11"/>
      <c r="X290" s="11"/>
      <c r="Y290" s="11"/>
    </row>
    <row r="291" spans="1:28" ht="15.75" hidden="1" x14ac:dyDescent="0.25">
      <c r="A291" s="21" t="s">
        <v>145</v>
      </c>
      <c r="B291" s="22">
        <f t="shared" si="51"/>
        <v>-1</v>
      </c>
      <c r="C291" s="22">
        <f t="shared" si="52"/>
        <v>-1</v>
      </c>
      <c r="D291" s="22">
        <f t="shared" si="53"/>
        <v>-1</v>
      </c>
      <c r="E291" s="22">
        <f t="shared" si="54"/>
        <v>-1</v>
      </c>
      <c r="F291" s="22">
        <f t="shared" si="55"/>
        <v>-1</v>
      </c>
      <c r="G291" s="22">
        <f t="shared" si="56"/>
        <v>-1</v>
      </c>
      <c r="H291" s="22">
        <f t="shared" si="57"/>
        <v>-1</v>
      </c>
      <c r="I291" s="22">
        <f t="shared" si="58"/>
        <v>-1</v>
      </c>
      <c r="J291" s="22">
        <f t="shared" si="59"/>
        <v>-1</v>
      </c>
      <c r="K291" s="22">
        <f t="shared" si="60"/>
        <v>-1</v>
      </c>
      <c r="L291" s="22">
        <f t="shared" si="61"/>
        <v>-1</v>
      </c>
      <c r="M291" s="23"/>
      <c r="N291" s="23"/>
      <c r="O291" s="23"/>
      <c r="P291" s="23"/>
      <c r="Q291" s="23"/>
      <c r="R291" s="23"/>
      <c r="S291" s="23"/>
      <c r="T291" s="11"/>
      <c r="U291" s="11"/>
      <c r="V291" s="11"/>
      <c r="W291" s="11"/>
      <c r="X291" s="11"/>
      <c r="Y291" s="11"/>
    </row>
    <row r="292" spans="1:28" ht="31.5" hidden="1" x14ac:dyDescent="0.25">
      <c r="A292" s="28" t="s">
        <v>45</v>
      </c>
      <c r="B292" s="29">
        <f>IF(B294&gt;=1,B293/B294,0)</f>
        <v>0</v>
      </c>
      <c r="C292" s="29">
        <f t="shared" ref="C292:L292" si="62">IF(C294&gt;=1,C293/C294,0)</f>
        <v>0</v>
      </c>
      <c r="D292" s="29">
        <f t="shared" si="62"/>
        <v>0</v>
      </c>
      <c r="E292" s="29">
        <f t="shared" si="62"/>
        <v>0</v>
      </c>
      <c r="F292" s="29">
        <f t="shared" si="62"/>
        <v>0</v>
      </c>
      <c r="G292" s="29">
        <f t="shared" si="62"/>
        <v>0</v>
      </c>
      <c r="H292" s="29">
        <f t="shared" si="62"/>
        <v>0</v>
      </c>
      <c r="I292" s="29">
        <f t="shared" si="62"/>
        <v>0</v>
      </c>
      <c r="J292" s="29">
        <f t="shared" si="62"/>
        <v>0</v>
      </c>
      <c r="K292" s="29">
        <f t="shared" si="62"/>
        <v>0</v>
      </c>
      <c r="L292" s="29">
        <f t="shared" si="62"/>
        <v>0</v>
      </c>
      <c r="M292" s="30"/>
      <c r="N292" s="30"/>
      <c r="O292" s="30"/>
      <c r="P292" s="30"/>
      <c r="Q292" s="30"/>
      <c r="R292" s="30"/>
      <c r="S292" s="30"/>
      <c r="T292" s="11"/>
      <c r="U292" s="11"/>
      <c r="V292" s="11"/>
      <c r="W292" s="11"/>
      <c r="X292" s="11"/>
      <c r="Y292" s="11"/>
    </row>
    <row r="293" spans="1:28" ht="31.5" hidden="1" x14ac:dyDescent="0.25">
      <c r="A293" s="21" t="s">
        <v>64</v>
      </c>
      <c r="B293" s="37">
        <f>SUM(IF(B282&gt;0,B282),IF(B283&gt;0,B283),IF(B284&gt;0,B284),IF(B285&gt;0,B285),IF(B286&gt;0,B286),IF(B287&gt;0,B287),IF(B288&gt;0,B288),IF(B289&gt;0,B289),IF(B290&gt;0,B290),IF(B291&gt;0,B291))</f>
        <v>0</v>
      </c>
      <c r="C293" s="37">
        <f t="shared" ref="C293:L293" si="63">SUM(IF(C282&gt;0,C282),IF(C283&gt;0,C283),IF(C284&gt;0,C284),IF(C285&gt;0,C285),IF(C286&gt;0,C286),IF(C287&gt;0,C287),IF(C288&gt;0,C288),IF(C289&gt;0,C289),IF(C290&gt;0,C290),IF(C291&gt;0,C291))</f>
        <v>0</v>
      </c>
      <c r="D293" s="37">
        <f t="shared" si="63"/>
        <v>0</v>
      </c>
      <c r="E293" s="37">
        <f t="shared" si="63"/>
        <v>0</v>
      </c>
      <c r="F293" s="37">
        <f t="shared" si="63"/>
        <v>0</v>
      </c>
      <c r="G293" s="37">
        <f t="shared" si="63"/>
        <v>0</v>
      </c>
      <c r="H293" s="37">
        <f t="shared" si="63"/>
        <v>0</v>
      </c>
      <c r="I293" s="37">
        <f t="shared" si="63"/>
        <v>0</v>
      </c>
      <c r="J293" s="37">
        <f t="shared" si="63"/>
        <v>0</v>
      </c>
      <c r="K293" s="37">
        <f t="shared" si="63"/>
        <v>0</v>
      </c>
      <c r="L293" s="37">
        <f t="shared" si="63"/>
        <v>0</v>
      </c>
      <c r="M293" s="26"/>
      <c r="N293" s="27"/>
      <c r="O293" s="27"/>
      <c r="P293" s="27"/>
      <c r="Q293" s="27"/>
      <c r="R293" s="27"/>
      <c r="S293" s="27"/>
      <c r="T293" s="11"/>
      <c r="U293" s="11"/>
      <c r="V293" s="11"/>
      <c r="W293" s="11"/>
      <c r="X293" s="11"/>
      <c r="Y293" s="11"/>
    </row>
    <row r="294" spans="1:28" ht="31.5" hidden="1" x14ac:dyDescent="0.25">
      <c r="A294" s="21" t="s">
        <v>65</v>
      </c>
      <c r="B294" s="31">
        <f>SUM(IF(B282&gt;-1,1),IF(B283&gt;-1,1),IF(B284&gt;-1,1),IF(B285&gt;-1,1),IF(B286&gt;-1,1),IF(B287&gt;-1,1),IF(B288&gt;-1,1),IF(B289&gt;-1,1),IF(B290&gt;-1,1),IF(B291&gt;-1,1))</f>
        <v>0</v>
      </c>
      <c r="C294" s="31">
        <f t="shared" ref="C294:L294" si="64">SUM(IF(C282&gt;-1,1),IF(C283&gt;-1,1),IF(C284&gt;-1,1),IF(C285&gt;-1,1),IF(C286&gt;-1,1),IF(C287&gt;-1,1),IF(C288&gt;-1,1),IF(C289&gt;-1,1),IF(C290&gt;-1,1),IF(C291&gt;-1,1))</f>
        <v>0</v>
      </c>
      <c r="D294" s="31">
        <f t="shared" si="64"/>
        <v>0</v>
      </c>
      <c r="E294" s="31">
        <f t="shared" si="64"/>
        <v>0</v>
      </c>
      <c r="F294" s="31">
        <f t="shared" si="64"/>
        <v>0</v>
      </c>
      <c r="G294" s="31">
        <f t="shared" si="64"/>
        <v>0</v>
      </c>
      <c r="H294" s="31">
        <f t="shared" si="64"/>
        <v>0</v>
      </c>
      <c r="I294" s="31">
        <f t="shared" si="64"/>
        <v>0</v>
      </c>
      <c r="J294" s="31">
        <f t="shared" si="64"/>
        <v>0</v>
      </c>
      <c r="K294" s="31">
        <f t="shared" si="64"/>
        <v>0</v>
      </c>
      <c r="L294" s="31">
        <f t="shared" si="64"/>
        <v>0</v>
      </c>
      <c r="M294" s="38"/>
      <c r="N294" s="38"/>
      <c r="O294" s="38"/>
      <c r="P294" s="38"/>
      <c r="Q294" s="38"/>
      <c r="R294" s="38"/>
      <c r="S294" s="38"/>
      <c r="T294" s="11"/>
      <c r="U294" s="11"/>
      <c r="V294" s="11"/>
      <c r="W294" s="11"/>
      <c r="X294" s="11"/>
      <c r="Y294" s="11"/>
    </row>
    <row r="295" spans="1:28" hidden="1" x14ac:dyDescent="0.25">
      <c r="A295" s="31"/>
      <c r="B295" s="31"/>
      <c r="C295" s="31"/>
      <c r="D295" s="31"/>
      <c r="E295" s="31"/>
      <c r="F295" s="31"/>
      <c r="G295" s="31"/>
      <c r="H295" s="31"/>
      <c r="I295" s="31"/>
      <c r="J295" s="31"/>
      <c r="K295" s="31"/>
      <c r="L295" s="31"/>
      <c r="M295" s="32"/>
      <c r="N295" s="32"/>
      <c r="O295" s="32"/>
      <c r="P295" s="32"/>
      <c r="Q295" s="32"/>
      <c r="R295" s="32"/>
      <c r="S295" s="32"/>
      <c r="T295" s="11"/>
      <c r="U295" s="11"/>
      <c r="V295" s="11"/>
      <c r="W295" s="11"/>
      <c r="X295" s="11"/>
      <c r="Y295" s="11"/>
    </row>
    <row r="296" spans="1:28" ht="17.25" hidden="1" customHeight="1" x14ac:dyDescent="0.25">
      <c r="A296" s="326"/>
      <c r="B296" s="297" t="s">
        <v>49</v>
      </c>
      <c r="C296" s="297"/>
      <c r="D296" s="297"/>
      <c r="E296" s="297"/>
      <c r="F296" s="297"/>
      <c r="G296" s="297"/>
      <c r="H296" s="297"/>
      <c r="I296" s="297"/>
      <c r="J296" s="297"/>
      <c r="K296" s="297"/>
      <c r="L296" s="297"/>
      <c r="M296" s="17"/>
      <c r="N296" s="17"/>
      <c r="O296" s="17"/>
      <c r="P296" s="17"/>
      <c r="Q296" s="17"/>
      <c r="R296" s="17"/>
      <c r="S296" s="17"/>
      <c r="T296" s="11"/>
      <c r="U296" s="11"/>
      <c r="V296" s="11"/>
      <c r="W296" s="11"/>
      <c r="X296" s="11"/>
      <c r="Y296" s="11"/>
    </row>
    <row r="297" spans="1:28" ht="15.75" hidden="1" x14ac:dyDescent="0.25">
      <c r="A297" s="326"/>
      <c r="B297" s="18" t="s">
        <v>20</v>
      </c>
      <c r="C297" s="18" t="s">
        <v>21</v>
      </c>
      <c r="D297" s="18" t="s">
        <v>22</v>
      </c>
      <c r="E297" s="18" t="s">
        <v>23</v>
      </c>
      <c r="F297" s="18" t="s">
        <v>24</v>
      </c>
      <c r="G297" s="18" t="s">
        <v>25</v>
      </c>
      <c r="H297" s="18" t="s">
        <v>26</v>
      </c>
      <c r="I297" s="18" t="s">
        <v>27</v>
      </c>
      <c r="J297" s="18" t="s">
        <v>28</v>
      </c>
      <c r="K297" s="18" t="s">
        <v>29</v>
      </c>
      <c r="L297" s="18" t="s">
        <v>30</v>
      </c>
      <c r="M297" s="19"/>
      <c r="N297" s="19"/>
      <c r="O297" s="19"/>
      <c r="P297" s="19"/>
      <c r="Q297" s="19" t="s">
        <v>149</v>
      </c>
      <c r="R297" s="19" t="s">
        <v>20</v>
      </c>
      <c r="S297" s="19" t="s">
        <v>148</v>
      </c>
      <c r="T297" s="11" t="s">
        <v>151</v>
      </c>
      <c r="U297" s="11"/>
      <c r="V297" s="11" t="s">
        <v>150</v>
      </c>
      <c r="W297" s="11"/>
      <c r="X297" s="11"/>
      <c r="Y297" s="11"/>
      <c r="Z297" s="11"/>
      <c r="AA297" s="11"/>
      <c r="AB297" s="11"/>
    </row>
    <row r="298" spans="1:28" ht="28.5" hidden="1" x14ac:dyDescent="0.25">
      <c r="A298" s="21" t="s">
        <v>31</v>
      </c>
      <c r="B298" s="22">
        <f t="shared" ref="B298:B307" si="65">IF(B203="yes",F223,-1)</f>
        <v>-1</v>
      </c>
      <c r="C298" s="22">
        <f t="shared" ref="C298:C307" si="66">IF(C203="yes",F223,-1)</f>
        <v>-1</v>
      </c>
      <c r="D298" s="22">
        <f t="shared" ref="D298:D307" si="67">IF(D203="yes",F223,-1)</f>
        <v>-1</v>
      </c>
      <c r="E298" s="22">
        <f t="shared" ref="E298:E307" si="68">IF(E203="yes",F223,-1)</f>
        <v>-1</v>
      </c>
      <c r="F298" s="22">
        <f t="shared" ref="F298:F307" si="69">IF(F203="yes",F223,-1)</f>
        <v>-1</v>
      </c>
      <c r="G298" s="22">
        <f t="shared" ref="G298:G307" si="70">IF(G203="yes",F223,-1)</f>
        <v>-1</v>
      </c>
      <c r="H298" s="22">
        <f t="shared" ref="H298:H307" si="71">IF(H203="yes",F223,-1)</f>
        <v>-1</v>
      </c>
      <c r="I298" s="22">
        <f t="shared" ref="I298:I307" si="72">IF(I203="yes",F223,-1)</f>
        <v>-1</v>
      </c>
      <c r="J298" s="22">
        <f t="shared" ref="J298:J307" si="73">IF(J203="yes",F223,-1)</f>
        <v>-1</v>
      </c>
      <c r="K298" s="22">
        <f t="shared" ref="K298:K307" si="74">IF(K203="yes",F223,-1)</f>
        <v>-1</v>
      </c>
      <c r="L298" s="22">
        <f t="shared" ref="L298:L307" si="75">IF(L203="yes",F223,-1)</f>
        <v>-1</v>
      </c>
      <c r="M298" s="23"/>
      <c r="N298" s="23"/>
      <c r="O298" s="23"/>
      <c r="P298" s="23" t="str">
        <f>T192</f>
        <v>CLO1</v>
      </c>
      <c r="Q298" s="23">
        <f>B247</f>
        <v>0</v>
      </c>
      <c r="R298" s="23">
        <f>B262</f>
        <v>0</v>
      </c>
      <c r="S298" s="23">
        <f>B277</f>
        <v>0</v>
      </c>
      <c r="T298" s="23">
        <f>B292</f>
        <v>0</v>
      </c>
      <c r="U298" s="23"/>
      <c r="V298" s="34">
        <f>B308</f>
        <v>0</v>
      </c>
      <c r="W298" s="34"/>
      <c r="X298" s="34"/>
      <c r="Y298" s="34"/>
      <c r="Z298" s="34"/>
      <c r="AA298" s="34"/>
      <c r="AB298" s="34"/>
    </row>
    <row r="299" spans="1:28" ht="28.5" hidden="1" x14ac:dyDescent="0.25">
      <c r="A299" s="21" t="s">
        <v>32</v>
      </c>
      <c r="B299" s="22">
        <f t="shared" si="65"/>
        <v>-1</v>
      </c>
      <c r="C299" s="22">
        <f t="shared" si="66"/>
        <v>-1</v>
      </c>
      <c r="D299" s="22">
        <f t="shared" si="67"/>
        <v>-1</v>
      </c>
      <c r="E299" s="22">
        <f t="shared" si="68"/>
        <v>-1</v>
      </c>
      <c r="F299" s="22">
        <f t="shared" si="69"/>
        <v>-1</v>
      </c>
      <c r="G299" s="22">
        <f t="shared" si="70"/>
        <v>-1</v>
      </c>
      <c r="H299" s="22">
        <f t="shared" si="71"/>
        <v>-1</v>
      </c>
      <c r="I299" s="22">
        <f t="shared" si="72"/>
        <v>-1</v>
      </c>
      <c r="J299" s="22">
        <f t="shared" si="73"/>
        <v>-1</v>
      </c>
      <c r="K299" s="22">
        <f t="shared" si="74"/>
        <v>-1</v>
      </c>
      <c r="L299" s="22">
        <f t="shared" si="75"/>
        <v>-1</v>
      </c>
      <c r="M299" s="23"/>
      <c r="N299" s="23"/>
      <c r="O299" s="23"/>
      <c r="P299" s="23" t="str">
        <f>T193</f>
        <v>CLO2</v>
      </c>
      <c r="Q299" s="23">
        <f>C247</f>
        <v>0</v>
      </c>
      <c r="R299" s="23">
        <f>C262</f>
        <v>0</v>
      </c>
      <c r="S299" s="23">
        <f>C277</f>
        <v>0</v>
      </c>
      <c r="T299" s="56">
        <f>C292</f>
        <v>0</v>
      </c>
      <c r="U299" s="56"/>
      <c r="V299" s="56">
        <f>C308</f>
        <v>0</v>
      </c>
      <c r="W299" s="11"/>
      <c r="X299" s="11"/>
      <c r="Y299" s="11"/>
    </row>
    <row r="300" spans="1:28" ht="28.5" hidden="1" x14ac:dyDescent="0.25">
      <c r="A300" s="21" t="s">
        <v>33</v>
      </c>
      <c r="B300" s="22">
        <f t="shared" si="65"/>
        <v>-1</v>
      </c>
      <c r="C300" s="22">
        <f t="shared" si="66"/>
        <v>-1</v>
      </c>
      <c r="D300" s="22">
        <f t="shared" si="67"/>
        <v>-1</v>
      </c>
      <c r="E300" s="22">
        <f t="shared" si="68"/>
        <v>-1</v>
      </c>
      <c r="F300" s="22">
        <f t="shared" si="69"/>
        <v>-1</v>
      </c>
      <c r="G300" s="22">
        <f t="shared" si="70"/>
        <v>-1</v>
      </c>
      <c r="H300" s="22">
        <f t="shared" si="71"/>
        <v>-1</v>
      </c>
      <c r="I300" s="22">
        <f t="shared" si="72"/>
        <v>-1</v>
      </c>
      <c r="J300" s="22">
        <f t="shared" si="73"/>
        <v>-1</v>
      </c>
      <c r="K300" s="22">
        <f t="shared" si="74"/>
        <v>-1</v>
      </c>
      <c r="L300" s="22">
        <f t="shared" si="75"/>
        <v>-1</v>
      </c>
      <c r="M300" s="23"/>
      <c r="N300" s="23"/>
      <c r="O300" s="23"/>
      <c r="P300" s="23" t="str">
        <f>T194</f>
        <v>CLO3</v>
      </c>
      <c r="Q300" s="23">
        <f>D247</f>
        <v>0</v>
      </c>
      <c r="R300" s="23">
        <f>D262</f>
        <v>0</v>
      </c>
      <c r="S300" s="23">
        <f>D277</f>
        <v>0</v>
      </c>
      <c r="T300" s="56">
        <f>D292</f>
        <v>0</v>
      </c>
      <c r="U300" s="56"/>
      <c r="V300" s="56">
        <f>D308</f>
        <v>0</v>
      </c>
      <c r="W300" s="11"/>
      <c r="X300" s="11"/>
      <c r="Y300" s="11"/>
    </row>
    <row r="301" spans="1:28" ht="28.5" hidden="1" x14ac:dyDescent="0.25">
      <c r="A301" s="21" t="s">
        <v>35</v>
      </c>
      <c r="B301" s="22">
        <f t="shared" si="65"/>
        <v>-1</v>
      </c>
      <c r="C301" s="22">
        <f t="shared" si="66"/>
        <v>-1</v>
      </c>
      <c r="D301" s="22">
        <f t="shared" si="67"/>
        <v>-1</v>
      </c>
      <c r="E301" s="22">
        <f t="shared" si="68"/>
        <v>-1</v>
      </c>
      <c r="F301" s="22">
        <f t="shared" si="69"/>
        <v>-1</v>
      </c>
      <c r="G301" s="22">
        <f t="shared" si="70"/>
        <v>-1</v>
      </c>
      <c r="H301" s="22">
        <f t="shared" si="71"/>
        <v>-1</v>
      </c>
      <c r="I301" s="22">
        <f t="shared" si="72"/>
        <v>-1</v>
      </c>
      <c r="J301" s="22">
        <f t="shared" si="73"/>
        <v>-1</v>
      </c>
      <c r="K301" s="22">
        <f t="shared" si="74"/>
        <v>-1</v>
      </c>
      <c r="L301" s="22">
        <f t="shared" si="75"/>
        <v>-1</v>
      </c>
      <c r="M301" s="23"/>
      <c r="N301" s="23"/>
      <c r="O301" s="23"/>
      <c r="P301" s="23" t="str">
        <f>T195</f>
        <v>CLO4</v>
      </c>
      <c r="Q301" s="23">
        <f>E247</f>
        <v>0</v>
      </c>
      <c r="R301" s="23">
        <f>E262</f>
        <v>0</v>
      </c>
      <c r="S301" s="23">
        <f>E277</f>
        <v>0</v>
      </c>
      <c r="T301" s="56">
        <f>E292</f>
        <v>0</v>
      </c>
      <c r="U301" s="56"/>
      <c r="V301" s="56">
        <f>E308</f>
        <v>0</v>
      </c>
      <c r="W301" s="11"/>
      <c r="X301" s="11"/>
      <c r="Y301" s="11"/>
    </row>
    <row r="302" spans="1:28" ht="28.5" hidden="1" x14ac:dyDescent="0.25">
      <c r="A302" s="21" t="s">
        <v>36</v>
      </c>
      <c r="B302" s="22">
        <f t="shared" si="65"/>
        <v>-1</v>
      </c>
      <c r="C302" s="22">
        <f t="shared" si="66"/>
        <v>-1</v>
      </c>
      <c r="D302" s="22">
        <f t="shared" si="67"/>
        <v>-1</v>
      </c>
      <c r="E302" s="22">
        <f t="shared" si="68"/>
        <v>-1</v>
      </c>
      <c r="F302" s="22">
        <f t="shared" si="69"/>
        <v>-1</v>
      </c>
      <c r="G302" s="22">
        <f t="shared" si="70"/>
        <v>-1</v>
      </c>
      <c r="H302" s="22">
        <f t="shared" si="71"/>
        <v>-1</v>
      </c>
      <c r="I302" s="22">
        <f t="shared" si="72"/>
        <v>-1</v>
      </c>
      <c r="J302" s="22">
        <f t="shared" si="73"/>
        <v>-1</v>
      </c>
      <c r="K302" s="22">
        <f t="shared" si="74"/>
        <v>-1</v>
      </c>
      <c r="L302" s="22">
        <f t="shared" si="75"/>
        <v>-1</v>
      </c>
      <c r="M302" s="23"/>
      <c r="N302" s="23"/>
      <c r="O302" s="23"/>
      <c r="P302" s="23" t="str">
        <f>T196</f>
        <v>CLO5</v>
      </c>
      <c r="Q302" s="23">
        <f>F247</f>
        <v>0</v>
      </c>
      <c r="R302" s="23">
        <f>F262</f>
        <v>0</v>
      </c>
      <c r="S302" s="23">
        <f>F277</f>
        <v>0</v>
      </c>
      <c r="T302" s="56">
        <f>F292</f>
        <v>0</v>
      </c>
      <c r="U302" s="56"/>
      <c r="V302" s="56">
        <f>F308</f>
        <v>0</v>
      </c>
      <c r="W302" s="11"/>
      <c r="X302" s="11"/>
      <c r="Y302" s="11"/>
    </row>
    <row r="303" spans="1:28" ht="15.75" hidden="1" x14ac:dyDescent="0.25">
      <c r="A303" s="21" t="s">
        <v>141</v>
      </c>
      <c r="B303" s="22">
        <f t="shared" si="65"/>
        <v>-1</v>
      </c>
      <c r="C303" s="22">
        <f t="shared" si="66"/>
        <v>-1</v>
      </c>
      <c r="D303" s="22">
        <f t="shared" si="67"/>
        <v>-1</v>
      </c>
      <c r="E303" s="22">
        <f t="shared" si="68"/>
        <v>-1</v>
      </c>
      <c r="F303" s="22">
        <f t="shared" si="69"/>
        <v>-1</v>
      </c>
      <c r="G303" s="22">
        <f t="shared" si="70"/>
        <v>-1</v>
      </c>
      <c r="H303" s="22">
        <f t="shared" si="71"/>
        <v>-1</v>
      </c>
      <c r="I303" s="22">
        <f t="shared" si="72"/>
        <v>-1</v>
      </c>
      <c r="J303" s="22">
        <f t="shared" si="73"/>
        <v>-1</v>
      </c>
      <c r="K303" s="22">
        <f t="shared" si="74"/>
        <v>-1</v>
      </c>
      <c r="L303" s="22">
        <f t="shared" si="75"/>
        <v>-1</v>
      </c>
      <c r="M303" s="23"/>
      <c r="N303" s="23"/>
      <c r="O303" s="23"/>
      <c r="P303" s="23" t="e">
        <f>#REF!</f>
        <v>#REF!</v>
      </c>
      <c r="Q303" s="23">
        <f>G247</f>
        <v>0</v>
      </c>
      <c r="R303" s="23">
        <f>G262</f>
        <v>0</v>
      </c>
      <c r="S303" s="23">
        <f>G277</f>
        <v>0</v>
      </c>
      <c r="T303" s="56">
        <f>G292</f>
        <v>0</v>
      </c>
      <c r="U303" s="56"/>
      <c r="V303" s="56">
        <f>G308</f>
        <v>0</v>
      </c>
      <c r="W303" s="11"/>
      <c r="X303" s="11"/>
      <c r="Y303" s="11"/>
    </row>
    <row r="304" spans="1:28" ht="28.5" hidden="1" x14ac:dyDescent="0.25">
      <c r="A304" s="21" t="s">
        <v>142</v>
      </c>
      <c r="B304" s="22">
        <f t="shared" si="65"/>
        <v>-1</v>
      </c>
      <c r="C304" s="22">
        <f t="shared" si="66"/>
        <v>-1</v>
      </c>
      <c r="D304" s="22">
        <f t="shared" si="67"/>
        <v>-1</v>
      </c>
      <c r="E304" s="22">
        <f t="shared" si="68"/>
        <v>-1</v>
      </c>
      <c r="F304" s="22">
        <f t="shared" si="69"/>
        <v>-1</v>
      </c>
      <c r="G304" s="22">
        <f t="shared" si="70"/>
        <v>-1</v>
      </c>
      <c r="H304" s="22">
        <f t="shared" si="71"/>
        <v>-1</v>
      </c>
      <c r="I304" s="22">
        <f t="shared" si="72"/>
        <v>-1</v>
      </c>
      <c r="J304" s="22">
        <f t="shared" si="73"/>
        <v>-1</v>
      </c>
      <c r="K304" s="22">
        <f t="shared" si="74"/>
        <v>-1</v>
      </c>
      <c r="L304" s="22">
        <f t="shared" si="75"/>
        <v>-1</v>
      </c>
      <c r="M304" s="23"/>
      <c r="N304" s="23"/>
      <c r="O304" s="23"/>
      <c r="P304" s="23" t="str">
        <f>T198</f>
        <v>CLO7</v>
      </c>
      <c r="Q304" s="23">
        <f>H247</f>
        <v>0</v>
      </c>
      <c r="R304" s="23">
        <f>H262</f>
        <v>0</v>
      </c>
      <c r="S304" s="23">
        <f>H277</f>
        <v>0</v>
      </c>
      <c r="T304" s="56">
        <f>H292</f>
        <v>0</v>
      </c>
      <c r="U304" s="56"/>
      <c r="V304" s="56">
        <f>H308</f>
        <v>0</v>
      </c>
      <c r="W304" s="11"/>
      <c r="X304" s="11"/>
      <c r="Y304" s="11"/>
    </row>
    <row r="305" spans="1:25" ht="28.5" hidden="1" x14ac:dyDescent="0.25">
      <c r="A305" s="21" t="s">
        <v>143</v>
      </c>
      <c r="B305" s="22">
        <f t="shared" si="65"/>
        <v>-1</v>
      </c>
      <c r="C305" s="22">
        <f t="shared" si="66"/>
        <v>-1</v>
      </c>
      <c r="D305" s="22">
        <f t="shared" si="67"/>
        <v>-1</v>
      </c>
      <c r="E305" s="22">
        <f t="shared" si="68"/>
        <v>-1</v>
      </c>
      <c r="F305" s="22">
        <f t="shared" si="69"/>
        <v>-1</v>
      </c>
      <c r="G305" s="22">
        <f t="shared" si="70"/>
        <v>-1</v>
      </c>
      <c r="H305" s="22">
        <f t="shared" si="71"/>
        <v>-1</v>
      </c>
      <c r="I305" s="22">
        <f t="shared" si="72"/>
        <v>-1</v>
      </c>
      <c r="J305" s="22">
        <f t="shared" si="73"/>
        <v>-1</v>
      </c>
      <c r="K305" s="22">
        <f t="shared" si="74"/>
        <v>-1</v>
      </c>
      <c r="L305" s="22">
        <f t="shared" si="75"/>
        <v>-1</v>
      </c>
      <c r="M305" s="23"/>
      <c r="N305" s="23"/>
      <c r="O305" s="23"/>
      <c r="P305" s="23" t="str">
        <f>T199</f>
        <v>CLO8</v>
      </c>
      <c r="Q305" s="23">
        <f>I247</f>
        <v>0</v>
      </c>
      <c r="R305" s="23">
        <f>I262</f>
        <v>0</v>
      </c>
      <c r="S305" s="23">
        <f>I277</f>
        <v>0</v>
      </c>
      <c r="T305" s="56">
        <f>I292</f>
        <v>0</v>
      </c>
      <c r="U305" s="56"/>
      <c r="V305" s="56">
        <f>I308</f>
        <v>0</v>
      </c>
      <c r="W305" s="11"/>
      <c r="X305" s="11"/>
      <c r="Y305" s="11"/>
    </row>
    <row r="306" spans="1:25" ht="115.5" hidden="1" customHeight="1" x14ac:dyDescent="0.25">
      <c r="A306" s="21" t="s">
        <v>144</v>
      </c>
      <c r="B306" s="22">
        <f t="shared" si="65"/>
        <v>-1</v>
      </c>
      <c r="C306" s="22">
        <f t="shared" si="66"/>
        <v>-1</v>
      </c>
      <c r="D306" s="22">
        <f t="shared" si="67"/>
        <v>-1</v>
      </c>
      <c r="E306" s="22">
        <f t="shared" si="68"/>
        <v>-1</v>
      </c>
      <c r="F306" s="22">
        <f t="shared" si="69"/>
        <v>-1</v>
      </c>
      <c r="G306" s="22">
        <f t="shared" si="70"/>
        <v>-1</v>
      </c>
      <c r="H306" s="22">
        <f t="shared" si="71"/>
        <v>-1</v>
      </c>
      <c r="I306" s="22">
        <f t="shared" si="72"/>
        <v>-1</v>
      </c>
      <c r="J306" s="22">
        <f t="shared" si="73"/>
        <v>-1</v>
      </c>
      <c r="K306" s="22">
        <f t="shared" si="74"/>
        <v>-1</v>
      </c>
      <c r="L306" s="22">
        <f t="shared" si="75"/>
        <v>-1</v>
      </c>
      <c r="M306" s="23"/>
      <c r="N306" s="23"/>
      <c r="O306" s="23"/>
      <c r="P306" s="23" t="str">
        <f>T200</f>
        <v>CLO9</v>
      </c>
      <c r="Q306" s="23">
        <f>J247</f>
        <v>0</v>
      </c>
      <c r="R306" s="23">
        <f>J262</f>
        <v>0</v>
      </c>
      <c r="S306" s="23">
        <f>J277</f>
        <v>0</v>
      </c>
      <c r="T306" s="56">
        <f>J292</f>
        <v>0</v>
      </c>
      <c r="U306" s="56"/>
      <c r="V306" s="56">
        <f>J308</f>
        <v>0</v>
      </c>
      <c r="W306" s="11"/>
      <c r="X306" s="11"/>
      <c r="Y306" s="11"/>
    </row>
    <row r="307" spans="1:25" ht="102.75" hidden="1" customHeight="1" x14ac:dyDescent="0.25">
      <c r="A307" s="21" t="s">
        <v>145</v>
      </c>
      <c r="B307" s="22">
        <f t="shared" si="65"/>
        <v>-1</v>
      </c>
      <c r="C307" s="22">
        <f t="shared" si="66"/>
        <v>-1</v>
      </c>
      <c r="D307" s="22">
        <f t="shared" si="67"/>
        <v>-1</v>
      </c>
      <c r="E307" s="22">
        <f t="shared" si="68"/>
        <v>-1</v>
      </c>
      <c r="F307" s="22">
        <f t="shared" si="69"/>
        <v>-1</v>
      </c>
      <c r="G307" s="22">
        <f t="shared" si="70"/>
        <v>-1</v>
      </c>
      <c r="H307" s="22">
        <f t="shared" si="71"/>
        <v>-1</v>
      </c>
      <c r="I307" s="22">
        <f t="shared" si="72"/>
        <v>-1</v>
      </c>
      <c r="J307" s="22">
        <f t="shared" si="73"/>
        <v>-1</v>
      </c>
      <c r="K307" s="22">
        <f t="shared" si="74"/>
        <v>-1</v>
      </c>
      <c r="L307" s="22">
        <f t="shared" si="75"/>
        <v>-1</v>
      </c>
      <c r="M307" s="23"/>
      <c r="N307" s="23"/>
      <c r="O307" s="23"/>
      <c r="P307" s="23" t="str">
        <f>T201</f>
        <v>CLO10</v>
      </c>
      <c r="Q307" s="23">
        <f>K247</f>
        <v>0</v>
      </c>
      <c r="R307" s="23">
        <f>K262</f>
        <v>0</v>
      </c>
      <c r="S307" s="23">
        <f>K277</f>
        <v>0</v>
      </c>
      <c r="T307" s="56">
        <f>K292</f>
        <v>0</v>
      </c>
      <c r="U307" s="56"/>
      <c r="V307" s="56">
        <f>K308</f>
        <v>0</v>
      </c>
      <c r="W307" s="11"/>
      <c r="X307" s="11"/>
      <c r="Y307" s="11"/>
    </row>
    <row r="308" spans="1:25" ht="136.5" hidden="1" customHeight="1" x14ac:dyDescent="0.25">
      <c r="A308" s="28" t="s">
        <v>45</v>
      </c>
      <c r="B308" s="29">
        <f>IF(B310&gt;=1,B309/B310,0)</f>
        <v>0</v>
      </c>
      <c r="C308" s="29">
        <f t="shared" ref="C308:L308" si="76">IF(C310&gt;=1,C309/C310,0)</f>
        <v>0</v>
      </c>
      <c r="D308" s="29">
        <f t="shared" si="76"/>
        <v>0</v>
      </c>
      <c r="E308" s="29">
        <f t="shared" si="76"/>
        <v>0</v>
      </c>
      <c r="F308" s="29">
        <f t="shared" si="76"/>
        <v>0</v>
      </c>
      <c r="G308" s="29">
        <f t="shared" si="76"/>
        <v>0</v>
      </c>
      <c r="H308" s="29">
        <f t="shared" si="76"/>
        <v>0</v>
      </c>
      <c r="I308" s="29">
        <f t="shared" si="76"/>
        <v>0</v>
      </c>
      <c r="J308" s="29">
        <f t="shared" si="76"/>
        <v>0</v>
      </c>
      <c r="K308" s="29">
        <f t="shared" si="76"/>
        <v>0</v>
      </c>
      <c r="L308" s="29">
        <f t="shared" si="76"/>
        <v>0</v>
      </c>
      <c r="M308" s="30"/>
      <c r="N308" s="30"/>
      <c r="O308" s="30"/>
      <c r="P308" s="23" t="e">
        <f>#REF!</f>
        <v>#REF!</v>
      </c>
      <c r="Q308" s="23">
        <f>L247</f>
        <v>0</v>
      </c>
      <c r="R308" s="30">
        <f>L262</f>
        <v>0</v>
      </c>
      <c r="S308" s="30">
        <f>L277</f>
        <v>0</v>
      </c>
      <c r="T308" s="56">
        <f>L292</f>
        <v>0</v>
      </c>
      <c r="U308" s="56"/>
      <c r="V308" s="56">
        <f>L308</f>
        <v>0</v>
      </c>
      <c r="W308" s="11"/>
      <c r="X308" s="11"/>
      <c r="Y308" s="11"/>
    </row>
    <row r="309" spans="1:25" ht="127.5" hidden="1" customHeight="1" x14ac:dyDescent="0.25">
      <c r="A309" s="21" t="s">
        <v>64</v>
      </c>
      <c r="B309" s="37">
        <f>SUM(IF(B298&gt;0,B298),IF(B299&gt;0,B299),IF(B300&gt;0,B300),IF(B301&gt;0,B301),IF(B302&gt;0,B302),IF(B303&gt;0,B303),IF(B304&gt;0,B304),IF(B305&gt;0,B305),IF(B306&gt;0,B306),IF(B307&gt;0,B307))</f>
        <v>0</v>
      </c>
      <c r="C309" s="37">
        <f t="shared" ref="C309:L309" si="77">SUM(IF(C298&gt;0,C298),IF(C299&gt;0,C299),IF(C300&gt;0,C300),IF(C301&gt;0,C301),IF(C302&gt;0,C302),IF(C303&gt;0,C303),IF(C304&gt;0,C304),IF(C305&gt;0,C305),IF(C306&gt;0,C306),IF(C307&gt;0,C307))</f>
        <v>0</v>
      </c>
      <c r="D309" s="37">
        <f t="shared" si="77"/>
        <v>0</v>
      </c>
      <c r="E309" s="37">
        <f t="shared" si="77"/>
        <v>0</v>
      </c>
      <c r="F309" s="37">
        <f t="shared" si="77"/>
        <v>0</v>
      </c>
      <c r="G309" s="37">
        <f t="shared" si="77"/>
        <v>0</v>
      </c>
      <c r="H309" s="37">
        <f t="shared" si="77"/>
        <v>0</v>
      </c>
      <c r="I309" s="37">
        <f t="shared" si="77"/>
        <v>0</v>
      </c>
      <c r="J309" s="37">
        <f t="shared" si="77"/>
        <v>0</v>
      </c>
      <c r="K309" s="37">
        <f t="shared" si="77"/>
        <v>0</v>
      </c>
      <c r="L309" s="37">
        <f t="shared" si="77"/>
        <v>0</v>
      </c>
      <c r="M309" s="26"/>
      <c r="N309" s="27"/>
      <c r="O309" s="27"/>
      <c r="P309" s="27"/>
      <c r="Q309" s="23"/>
      <c r="R309" s="27"/>
      <c r="S309" s="27"/>
      <c r="T309" s="11"/>
      <c r="U309" s="11"/>
      <c r="V309" s="11"/>
      <c r="W309" s="11"/>
      <c r="X309" s="11"/>
      <c r="Y309" s="11"/>
    </row>
    <row r="310" spans="1:25" ht="170.25" hidden="1" customHeight="1" x14ac:dyDescent="0.25">
      <c r="A310" s="21" t="s">
        <v>65</v>
      </c>
      <c r="B310" s="31">
        <f>SUM(IF(B298&gt;-1,1),IF(B299&gt;-1,1),IF(B300&gt;-1,1),IF(B301&gt;-1,1),IF(B302&gt;-1,1),IF(B303&gt;-1,1),IF(B304&gt;-1,1),IF(B305&gt;-1,1),IF(B306&gt;-1,1),IF(B307&gt;-1,1))</f>
        <v>0</v>
      </c>
      <c r="C310" s="31">
        <f t="shared" ref="C310:L310" si="78">SUM(IF(C298&gt;-1,1),IF(C299&gt;-1,1),IF(C300&gt;-1,1),IF(C301&gt;-1,1),IF(C302&gt;-1,1),IF(C303&gt;-1,1),IF(C304&gt;-1,1),IF(C305&gt;-1,1),IF(C306&gt;-1,1),IF(C307&gt;-1,1))</f>
        <v>0</v>
      </c>
      <c r="D310" s="31">
        <f t="shared" si="78"/>
        <v>0</v>
      </c>
      <c r="E310" s="31">
        <f t="shared" si="78"/>
        <v>0</v>
      </c>
      <c r="F310" s="31">
        <f t="shared" si="78"/>
        <v>0</v>
      </c>
      <c r="G310" s="31">
        <f t="shared" si="78"/>
        <v>0</v>
      </c>
      <c r="H310" s="31">
        <f t="shared" si="78"/>
        <v>0</v>
      </c>
      <c r="I310" s="31">
        <f t="shared" si="78"/>
        <v>0</v>
      </c>
      <c r="J310" s="31">
        <f t="shared" si="78"/>
        <v>0</v>
      </c>
      <c r="K310" s="31">
        <f t="shared" si="78"/>
        <v>0</v>
      </c>
      <c r="L310" s="31">
        <f t="shared" si="78"/>
        <v>0</v>
      </c>
      <c r="M310" s="38"/>
      <c r="N310" s="38"/>
      <c r="O310" s="38"/>
      <c r="P310" s="38"/>
      <c r="Q310" s="23"/>
      <c r="R310" s="38"/>
      <c r="S310" s="38"/>
      <c r="T310" s="11"/>
      <c r="U310" s="11"/>
      <c r="V310" s="11"/>
      <c r="W310" s="11"/>
      <c r="X310" s="11"/>
      <c r="Y310" s="11"/>
    </row>
    <row r="311" spans="1:25" ht="16.5" hidden="1" thickBot="1" x14ac:dyDescent="0.3">
      <c r="A311" s="317" t="s">
        <v>117</v>
      </c>
      <c r="B311" s="317"/>
      <c r="C311" s="317"/>
      <c r="D311" s="317"/>
      <c r="E311" s="317"/>
      <c r="F311" s="317"/>
      <c r="G311" s="317"/>
      <c r="H311" s="317"/>
      <c r="I311" s="317"/>
      <c r="J311" s="317"/>
      <c r="K311" s="11"/>
      <c r="L311" s="11"/>
      <c r="M311" s="11"/>
      <c r="N311" s="11"/>
      <c r="O311" s="11"/>
      <c r="P311" s="11"/>
      <c r="Q311" s="23"/>
      <c r="R311" s="11"/>
      <c r="S311" s="11"/>
      <c r="T311" s="11"/>
      <c r="U311" s="11"/>
      <c r="V311" s="11"/>
      <c r="W311" s="11"/>
      <c r="X311" s="11"/>
      <c r="Y311" s="11"/>
    </row>
    <row r="312" spans="1:25" ht="77.25" hidden="1" customHeight="1" thickBot="1" x14ac:dyDescent="0.3">
      <c r="A312" s="67" t="s">
        <v>250</v>
      </c>
      <c r="B312" s="68" t="s">
        <v>38</v>
      </c>
      <c r="C312" s="68" t="s">
        <v>39</v>
      </c>
      <c r="D312" s="68" t="s">
        <v>40</v>
      </c>
      <c r="E312" s="68" t="s">
        <v>41</v>
      </c>
      <c r="F312" s="68" t="s">
        <v>42</v>
      </c>
      <c r="G312" s="68" t="s">
        <v>5</v>
      </c>
      <c r="H312" s="68" t="s">
        <v>50</v>
      </c>
      <c r="I312" s="330" t="s">
        <v>69</v>
      </c>
      <c r="J312" s="330"/>
      <c r="K312" s="330" t="s">
        <v>191</v>
      </c>
      <c r="L312" s="330"/>
      <c r="M312" s="11"/>
      <c r="Q312" s="11" t="s">
        <v>147</v>
      </c>
      <c r="R312" s="11" t="s">
        <v>27</v>
      </c>
      <c r="S312" s="11"/>
      <c r="T312" s="382" t="s">
        <v>118</v>
      </c>
      <c r="U312" s="382"/>
      <c r="V312" s="382"/>
      <c r="W312" s="382"/>
      <c r="X312" s="382"/>
      <c r="Y312" s="382"/>
    </row>
    <row r="313" spans="1:25" ht="16.5" hidden="1" thickBot="1" x14ac:dyDescent="0.3">
      <c r="A313" s="157" t="s">
        <v>31</v>
      </c>
      <c r="B313" s="39">
        <f t="shared" ref="B313:B318" si="79">IFERROR(VLOOKUP(A313,P297:V308,2,FALSE),"")</f>
        <v>0</v>
      </c>
      <c r="C313" s="39">
        <f t="shared" ref="C313:C318" si="80">IFERROR(VLOOKUP(A313,P297:V308,3,FALSE),"")</f>
        <v>0</v>
      </c>
      <c r="D313" s="39">
        <f t="shared" ref="D313:D318" si="81">IFERROR(VLOOKUP(A313,P297:V308,4,FALSE),"")</f>
        <v>0</v>
      </c>
      <c r="E313" s="39">
        <f t="shared" ref="E313:E318" si="82">IFERROR(VLOOKUP(A313,P297:V308,5,FALSE),"")</f>
        <v>0</v>
      </c>
      <c r="F313" s="39">
        <f t="shared" ref="F313:F318" si="83">IFERROR(VLOOKUP(A313,P297:V308,7,FALSE),"")</f>
        <v>0</v>
      </c>
      <c r="G313" s="40">
        <f t="shared" ref="G313:G318" si="84">IF(A313="","",SUM(B313:F313))</f>
        <v>0</v>
      </c>
      <c r="H313" s="41" t="str">
        <f t="shared" ref="H313:H318" si="85">IFERROR((((T313*5+V313*4+W313*3+X313*2+Y313*1)/(T313+V313+W313+X313+Y313))*20)/100,"")</f>
        <v/>
      </c>
      <c r="I313" s="286"/>
      <c r="J313" s="286"/>
      <c r="K313" s="284" t="str">
        <f>IF(I313="","",(I313*D131))</f>
        <v/>
      </c>
      <c r="L313" s="284"/>
      <c r="M313" s="318"/>
      <c r="N313" s="319"/>
      <c r="Q313" s="56">
        <f t="shared" ref="Q313:Q318" si="86">IF(I313="",0,I313)</f>
        <v>0</v>
      </c>
      <c r="R313" s="56">
        <f t="shared" ref="R313:R318" si="87">IF(H313="",0,H313)</f>
        <v>0</v>
      </c>
      <c r="S313" s="11"/>
      <c r="T313" s="11">
        <f>B313*D131</f>
        <v>0</v>
      </c>
      <c r="U313" s="11"/>
      <c r="V313" s="11">
        <f>C313*D131</f>
        <v>0</v>
      </c>
      <c r="W313" s="11">
        <f>D313*D131</f>
        <v>0</v>
      </c>
      <c r="X313" s="11">
        <f>E313*D131</f>
        <v>0</v>
      </c>
      <c r="Y313" s="11">
        <f>F313*D131</f>
        <v>0</v>
      </c>
    </row>
    <row r="314" spans="1:25" ht="16.5" hidden="1" thickBot="1" x14ac:dyDescent="0.3">
      <c r="A314" s="157" t="s">
        <v>32</v>
      </c>
      <c r="B314" s="39">
        <f t="shared" si="79"/>
        <v>0</v>
      </c>
      <c r="C314" s="39">
        <f t="shared" si="80"/>
        <v>0</v>
      </c>
      <c r="D314" s="39">
        <f t="shared" si="81"/>
        <v>0</v>
      </c>
      <c r="E314" s="39">
        <f t="shared" si="82"/>
        <v>0</v>
      </c>
      <c r="F314" s="39">
        <f t="shared" si="83"/>
        <v>0</v>
      </c>
      <c r="G314" s="40">
        <f t="shared" si="84"/>
        <v>0</v>
      </c>
      <c r="H314" s="41" t="str">
        <f t="shared" si="85"/>
        <v/>
      </c>
      <c r="I314" s="286" t="str">
        <f>IF(SUM(B314:C314)&gt;0,SUM(B314:C314),"")</f>
        <v/>
      </c>
      <c r="J314" s="286"/>
      <c r="K314" s="284" t="str">
        <f>IF(I314="","",(I314*D131))</f>
        <v/>
      </c>
      <c r="L314" s="284"/>
      <c r="M314" s="11"/>
      <c r="Q314" s="56">
        <f t="shared" si="86"/>
        <v>0</v>
      </c>
      <c r="R314" s="56">
        <f t="shared" si="87"/>
        <v>0</v>
      </c>
      <c r="S314" s="11"/>
      <c r="T314" s="11">
        <f>B314*D131</f>
        <v>0</v>
      </c>
      <c r="U314" s="11"/>
      <c r="V314" s="11">
        <f>C314*D131</f>
        <v>0</v>
      </c>
      <c r="W314" s="11">
        <f>D314*D131</f>
        <v>0</v>
      </c>
      <c r="X314" s="11">
        <f>E314*D131</f>
        <v>0</v>
      </c>
      <c r="Y314" s="11">
        <f>F314*D131</f>
        <v>0</v>
      </c>
    </row>
    <row r="315" spans="1:25" ht="16.5" hidden="1" thickBot="1" x14ac:dyDescent="0.3">
      <c r="A315" s="157" t="s">
        <v>33</v>
      </c>
      <c r="B315" s="39">
        <f t="shared" si="79"/>
        <v>0</v>
      </c>
      <c r="C315" s="39">
        <f t="shared" si="80"/>
        <v>0</v>
      </c>
      <c r="D315" s="39">
        <f t="shared" si="81"/>
        <v>0</v>
      </c>
      <c r="E315" s="39">
        <f t="shared" si="82"/>
        <v>0</v>
      </c>
      <c r="F315" s="39">
        <f t="shared" si="83"/>
        <v>0</v>
      </c>
      <c r="G315" s="40">
        <f t="shared" si="84"/>
        <v>0</v>
      </c>
      <c r="H315" s="41" t="str">
        <f t="shared" si="85"/>
        <v/>
      </c>
      <c r="I315" s="286" t="str">
        <f>IF(SUM(B315:C315)&gt;0,SUM(B315:C315),"")</f>
        <v/>
      </c>
      <c r="J315" s="286"/>
      <c r="K315" s="284" t="str">
        <f>IF(I315="","",(I315*D131))</f>
        <v/>
      </c>
      <c r="L315" s="284"/>
      <c r="M315" s="11"/>
      <c r="Q315" s="56">
        <f t="shared" si="86"/>
        <v>0</v>
      </c>
      <c r="R315" s="56">
        <f t="shared" si="87"/>
        <v>0</v>
      </c>
      <c r="S315" s="11"/>
      <c r="T315" s="11">
        <f>B315*D131</f>
        <v>0</v>
      </c>
      <c r="U315" s="11"/>
      <c r="V315" s="11">
        <f>C315*D131</f>
        <v>0</v>
      </c>
      <c r="W315" s="11">
        <f>D315*D131</f>
        <v>0</v>
      </c>
      <c r="X315" s="11">
        <f>E315*D131</f>
        <v>0</v>
      </c>
      <c r="Y315" s="11">
        <f>F315*D131</f>
        <v>0</v>
      </c>
    </row>
    <row r="316" spans="1:25" ht="16.5" hidden="1" thickBot="1" x14ac:dyDescent="0.3">
      <c r="A316" s="157" t="s">
        <v>35</v>
      </c>
      <c r="B316" s="39">
        <f t="shared" si="79"/>
        <v>0</v>
      </c>
      <c r="C316" s="39">
        <f t="shared" si="80"/>
        <v>0</v>
      </c>
      <c r="D316" s="39">
        <f t="shared" si="81"/>
        <v>0</v>
      </c>
      <c r="E316" s="39">
        <f t="shared" si="82"/>
        <v>0</v>
      </c>
      <c r="F316" s="39">
        <f t="shared" si="83"/>
        <v>0</v>
      </c>
      <c r="G316" s="40">
        <f t="shared" si="84"/>
        <v>0</v>
      </c>
      <c r="H316" s="41" t="str">
        <f t="shared" si="85"/>
        <v/>
      </c>
      <c r="I316" s="286" t="str">
        <f>IF(SUM(B316:C316)&gt;0,SUM(B316:C316),"")</f>
        <v/>
      </c>
      <c r="J316" s="286"/>
      <c r="K316" s="284" t="str">
        <f>IF(I316="","",(I316*D131))</f>
        <v/>
      </c>
      <c r="L316" s="284"/>
      <c r="M316" s="11"/>
      <c r="Q316" s="56">
        <f t="shared" si="86"/>
        <v>0</v>
      </c>
      <c r="R316" s="56">
        <f t="shared" si="87"/>
        <v>0</v>
      </c>
      <c r="S316" s="11"/>
      <c r="T316" s="11">
        <f>B316*D131</f>
        <v>0</v>
      </c>
      <c r="U316" s="11"/>
      <c r="V316" s="11">
        <f>C316*D131</f>
        <v>0</v>
      </c>
      <c r="W316" s="11">
        <f>D316*D131</f>
        <v>0</v>
      </c>
      <c r="X316" s="11">
        <f>E316*D131</f>
        <v>0</v>
      </c>
      <c r="Y316" s="11">
        <f>F316*D131</f>
        <v>0</v>
      </c>
    </row>
    <row r="317" spans="1:25" ht="16.5" hidden="1" thickBot="1" x14ac:dyDescent="0.3">
      <c r="A317" s="158" t="s">
        <v>36</v>
      </c>
      <c r="B317" s="39">
        <f t="shared" si="79"/>
        <v>0</v>
      </c>
      <c r="C317" s="39">
        <f t="shared" si="80"/>
        <v>0</v>
      </c>
      <c r="D317" s="39">
        <f t="shared" si="81"/>
        <v>0</v>
      </c>
      <c r="E317" s="39">
        <f t="shared" si="82"/>
        <v>0</v>
      </c>
      <c r="F317" s="39">
        <f t="shared" si="83"/>
        <v>0</v>
      </c>
      <c r="G317" s="40">
        <f t="shared" si="84"/>
        <v>0</v>
      </c>
      <c r="H317" s="41" t="str">
        <f t="shared" si="85"/>
        <v/>
      </c>
      <c r="I317" s="286" t="str">
        <f>IF(SUM(B317:C317)&gt;0,SUM(B317:C317),"")</f>
        <v/>
      </c>
      <c r="J317" s="286"/>
      <c r="K317" s="284" t="str">
        <f>IF(I317="","",(I317*D131))</f>
        <v/>
      </c>
      <c r="L317" s="285"/>
      <c r="M317" s="11"/>
      <c r="Q317" s="56">
        <f t="shared" si="86"/>
        <v>0</v>
      </c>
      <c r="R317" s="56">
        <f t="shared" si="87"/>
        <v>0</v>
      </c>
      <c r="S317" s="11"/>
      <c r="T317" s="11">
        <f>B317*D131</f>
        <v>0</v>
      </c>
      <c r="U317" s="11"/>
      <c r="V317" s="11">
        <f>C317*D131</f>
        <v>0</v>
      </c>
      <c r="W317" s="11">
        <f>D317*D131</f>
        <v>0</v>
      </c>
      <c r="X317" s="11">
        <f>E317*D131</f>
        <v>0</v>
      </c>
      <c r="Y317" s="11">
        <f>F317*D131</f>
        <v>0</v>
      </c>
    </row>
    <row r="318" spans="1:25" ht="16.5" hidden="1" thickBot="1" x14ac:dyDescent="0.3">
      <c r="A318" s="158" t="s">
        <v>141</v>
      </c>
      <c r="B318" s="39" t="str">
        <f t="shared" si="79"/>
        <v/>
      </c>
      <c r="C318" s="39" t="str">
        <f t="shared" si="80"/>
        <v/>
      </c>
      <c r="D318" s="39" t="str">
        <f t="shared" si="81"/>
        <v/>
      </c>
      <c r="E318" s="39" t="str">
        <f t="shared" si="82"/>
        <v/>
      </c>
      <c r="F318" s="39" t="str">
        <f t="shared" si="83"/>
        <v/>
      </c>
      <c r="G318" s="40">
        <f t="shared" si="84"/>
        <v>0</v>
      </c>
      <c r="H318" s="41" t="str">
        <f t="shared" si="85"/>
        <v/>
      </c>
      <c r="I318" s="286" t="str">
        <f>IF(SUM(B318:C318)&gt;0,SUM(B318:C318),"")</f>
        <v/>
      </c>
      <c r="J318" s="286"/>
      <c r="K318" s="284" t="str">
        <f>IF(I318="","",(I318*D131))</f>
        <v/>
      </c>
      <c r="L318" s="285"/>
      <c r="M318" s="11"/>
      <c r="Q318" s="56">
        <f t="shared" si="86"/>
        <v>0</v>
      </c>
      <c r="R318" s="56">
        <f t="shared" si="87"/>
        <v>0</v>
      </c>
      <c r="S318" s="11"/>
      <c r="T318" s="11" t="e">
        <f>B318*D131</f>
        <v>#VALUE!</v>
      </c>
      <c r="U318" s="11"/>
      <c r="V318" s="11" t="e">
        <f>C318*D131</f>
        <v>#VALUE!</v>
      </c>
      <c r="W318" s="11" t="e">
        <f>D318*D131</f>
        <v>#VALUE!</v>
      </c>
      <c r="X318" s="11" t="e">
        <f>E318*D131</f>
        <v>#VALUE!</v>
      </c>
      <c r="Y318" s="11" t="e">
        <f>F318*D131</f>
        <v>#VALUE!</v>
      </c>
    </row>
    <row r="319" spans="1:25" ht="28.5" hidden="1" customHeight="1" thickBot="1" x14ac:dyDescent="0.3">
      <c r="A319" s="159"/>
      <c r="B319" s="39"/>
      <c r="C319" s="39"/>
      <c r="D319" s="39"/>
      <c r="E319" s="39"/>
      <c r="F319" s="39"/>
      <c r="G319" s="40"/>
      <c r="H319" s="41"/>
      <c r="I319" s="286"/>
      <c r="J319" s="286"/>
      <c r="K319" s="284"/>
      <c r="L319" s="285"/>
      <c r="M319" s="11"/>
      <c r="N319" s="11"/>
      <c r="O319" s="11"/>
      <c r="P319" s="11"/>
      <c r="Q319" s="11"/>
      <c r="R319" s="11"/>
      <c r="S319" s="11"/>
      <c r="T319" s="11"/>
      <c r="U319" s="11"/>
      <c r="V319" s="11"/>
      <c r="W319" s="11"/>
      <c r="X319" s="11"/>
      <c r="Y319" s="11"/>
    </row>
    <row r="320" spans="1:25" ht="36.75" hidden="1" customHeight="1" thickBot="1" x14ac:dyDescent="0.3">
      <c r="A320" s="159"/>
      <c r="B320" s="39"/>
      <c r="C320" s="39"/>
      <c r="D320" s="39"/>
      <c r="E320" s="39"/>
      <c r="F320" s="39"/>
      <c r="G320" s="40"/>
      <c r="H320" s="41"/>
      <c r="I320" s="286"/>
      <c r="J320" s="286"/>
      <c r="K320" s="284"/>
      <c r="L320" s="285"/>
      <c r="M320" s="11"/>
      <c r="N320" s="11"/>
      <c r="O320" s="11"/>
      <c r="P320" s="11"/>
      <c r="Q320" s="11"/>
      <c r="R320" s="11"/>
      <c r="S320" s="11"/>
      <c r="T320" s="11"/>
      <c r="U320" s="11"/>
      <c r="V320" s="11"/>
      <c r="W320" s="11"/>
      <c r="X320" s="11"/>
      <c r="Y320" s="11"/>
    </row>
    <row r="321" spans="1:25" ht="42.75" hidden="1" customHeight="1" thickBot="1" x14ac:dyDescent="0.3">
      <c r="A321" s="159"/>
      <c r="B321" s="39"/>
      <c r="C321" s="39"/>
      <c r="D321" s="39"/>
      <c r="E321" s="39"/>
      <c r="F321" s="39"/>
      <c r="G321" s="40"/>
      <c r="H321" s="41"/>
      <c r="I321" s="286"/>
      <c r="J321" s="286"/>
      <c r="K321" s="284"/>
      <c r="L321" s="285"/>
      <c r="M321" s="11"/>
      <c r="N321" s="11"/>
      <c r="O321" s="11"/>
      <c r="P321" s="11"/>
      <c r="Q321" s="11"/>
      <c r="R321" s="11"/>
      <c r="S321" s="11"/>
      <c r="T321" s="11"/>
      <c r="U321" s="11"/>
      <c r="V321" s="11"/>
      <c r="W321" s="11"/>
      <c r="X321" s="11"/>
      <c r="Y321" s="11"/>
    </row>
    <row r="322" spans="1:25" ht="7.5" hidden="1" customHeight="1" x14ac:dyDescent="0.25">
      <c r="A322" s="160"/>
      <c r="B322" s="161"/>
      <c r="C322" s="161"/>
      <c r="D322" s="161"/>
      <c r="E322" s="161"/>
      <c r="F322" s="161"/>
      <c r="G322" s="162"/>
      <c r="H322" s="163"/>
      <c r="I322" s="325"/>
      <c r="J322" s="325"/>
      <c r="K322" s="393"/>
      <c r="L322" s="394"/>
      <c r="M322" s="11"/>
      <c r="N322" s="11"/>
      <c r="O322" s="11"/>
      <c r="P322" s="11"/>
      <c r="Q322" s="11"/>
      <c r="R322" s="11"/>
      <c r="S322" s="11"/>
      <c r="T322" s="11"/>
      <c r="U322" s="11"/>
      <c r="V322" s="11"/>
      <c r="W322" s="11"/>
      <c r="X322" s="11"/>
      <c r="Y322" s="11"/>
    </row>
    <row r="323" spans="1:25" ht="24.75" hidden="1" customHeight="1" x14ac:dyDescent="0.25">
      <c r="A323" s="42"/>
      <c r="B323" s="43"/>
      <c r="C323" s="43"/>
      <c r="D323" s="43"/>
      <c r="E323" s="43"/>
      <c r="F323" s="43"/>
      <c r="G323" s="44"/>
      <c r="H323" s="45"/>
      <c r="I323" s="45"/>
      <c r="J323" s="45"/>
      <c r="K323" s="11"/>
      <c r="L323" s="11"/>
      <c r="M323" s="11"/>
      <c r="N323" s="11"/>
      <c r="O323" s="11"/>
      <c r="P323" s="11"/>
      <c r="Q323" s="11"/>
      <c r="R323" s="11"/>
      <c r="S323" s="11"/>
      <c r="T323" s="11"/>
      <c r="U323" s="11"/>
      <c r="V323" s="11"/>
      <c r="W323" s="11"/>
      <c r="X323" s="11"/>
      <c r="Y323" s="11"/>
    </row>
    <row r="324" spans="1:25" ht="15.75" x14ac:dyDescent="0.25">
      <c r="A324" s="42"/>
      <c r="B324" s="43"/>
      <c r="C324" s="43"/>
      <c r="D324" s="43"/>
      <c r="E324" s="43"/>
      <c r="F324" s="43"/>
      <c r="G324" s="44"/>
      <c r="H324" s="45"/>
      <c r="I324" s="45"/>
      <c r="J324" s="45"/>
      <c r="K324" s="11"/>
      <c r="L324" s="11"/>
      <c r="M324" s="11"/>
      <c r="N324" s="11"/>
      <c r="O324" s="11"/>
      <c r="P324" s="11"/>
      <c r="Q324" s="11"/>
      <c r="R324" s="11"/>
      <c r="S324" s="11"/>
      <c r="T324" s="11"/>
      <c r="U324" s="11"/>
      <c r="V324" s="11"/>
      <c r="W324" s="11"/>
      <c r="X324" s="11"/>
      <c r="Y324" s="11"/>
    </row>
    <row r="325" spans="1:25" x14ac:dyDescent="0.25">
      <c r="A325" s="178" t="s">
        <v>255</v>
      </c>
      <c r="B325" s="179"/>
      <c r="C325" s="179"/>
      <c r="D325" s="179"/>
      <c r="E325" s="179"/>
      <c r="F325" s="179"/>
      <c r="G325" s="180"/>
      <c r="H325" s="181"/>
      <c r="I325" s="178"/>
      <c r="J325" s="45"/>
      <c r="K325" s="11"/>
      <c r="L325" s="11"/>
      <c r="M325" s="11"/>
      <c r="N325" s="11"/>
      <c r="O325" s="11"/>
      <c r="P325" s="11"/>
      <c r="Q325" s="11"/>
      <c r="R325" s="11"/>
      <c r="S325" s="11"/>
      <c r="T325" s="11"/>
      <c r="U325" s="11"/>
      <c r="V325" s="11"/>
      <c r="W325" s="11"/>
      <c r="X325" s="11"/>
      <c r="Y325" s="11"/>
    </row>
    <row r="326" spans="1:25" x14ac:dyDescent="0.25">
      <c r="A326" s="206"/>
      <c r="B326" s="207" t="s">
        <v>236</v>
      </c>
      <c r="C326" s="207" t="s">
        <v>237</v>
      </c>
      <c r="D326" s="207" t="s">
        <v>238</v>
      </c>
      <c r="E326" s="207" t="s">
        <v>239</v>
      </c>
      <c r="F326" s="207" t="s">
        <v>240</v>
      </c>
      <c r="G326" s="207" t="s">
        <v>241</v>
      </c>
      <c r="H326" s="207" t="s">
        <v>269</v>
      </c>
      <c r="I326" s="207" t="s">
        <v>270</v>
      </c>
      <c r="J326" s="45"/>
      <c r="K326" s="11"/>
      <c r="L326" s="11"/>
      <c r="M326" s="11"/>
      <c r="N326" s="11"/>
      <c r="O326" s="11"/>
      <c r="P326" s="11"/>
      <c r="Q326" s="11"/>
      <c r="R326" s="11"/>
      <c r="S326" s="11"/>
      <c r="T326" s="11"/>
      <c r="U326" s="11"/>
      <c r="V326" s="11"/>
      <c r="W326" s="11"/>
      <c r="X326" s="11"/>
      <c r="Y326" s="11"/>
    </row>
    <row r="327" spans="1:25" x14ac:dyDescent="0.25">
      <c r="A327" s="208" t="str">
        <f t="shared" ref="A327:A336" si="88">IF(Z179="-","",Z179)</f>
        <v/>
      </c>
      <c r="B327" s="209" t="str">
        <f t="shared" ref="B327:I327" si="89">IF(B203="","",$H$223)</f>
        <v/>
      </c>
      <c r="C327" s="209" t="str">
        <f t="shared" si="89"/>
        <v/>
      </c>
      <c r="D327" s="209" t="str">
        <f t="shared" si="89"/>
        <v/>
      </c>
      <c r="E327" s="209" t="str">
        <f t="shared" si="89"/>
        <v/>
      </c>
      <c r="F327" s="209" t="str">
        <f t="shared" si="89"/>
        <v/>
      </c>
      <c r="G327" s="209" t="str">
        <f t="shared" si="89"/>
        <v/>
      </c>
      <c r="H327" s="209" t="str">
        <f t="shared" si="89"/>
        <v/>
      </c>
      <c r="I327" s="209" t="str">
        <f t="shared" si="89"/>
        <v/>
      </c>
      <c r="J327" s="45"/>
      <c r="K327" s="11"/>
      <c r="L327" s="11"/>
      <c r="M327" s="11"/>
      <c r="N327" s="11"/>
      <c r="O327" s="11"/>
      <c r="P327" s="11"/>
      <c r="Q327" s="11"/>
      <c r="R327" s="11"/>
      <c r="S327" s="11"/>
      <c r="T327" s="11"/>
      <c r="U327" s="11"/>
      <c r="V327" s="11"/>
      <c r="W327" s="11"/>
      <c r="X327" s="11"/>
      <c r="Y327" s="11"/>
    </row>
    <row r="328" spans="1:25" x14ac:dyDescent="0.25">
      <c r="A328" s="208" t="str">
        <f t="shared" si="88"/>
        <v/>
      </c>
      <c r="B328" s="209" t="str">
        <f t="shared" ref="B328:I328" si="90">IF(B204="","",$H$224)</f>
        <v/>
      </c>
      <c r="C328" s="209" t="str">
        <f t="shared" si="90"/>
        <v/>
      </c>
      <c r="D328" s="209" t="str">
        <f t="shared" si="90"/>
        <v/>
      </c>
      <c r="E328" s="209" t="str">
        <f t="shared" si="90"/>
        <v/>
      </c>
      <c r="F328" s="209" t="str">
        <f t="shared" si="90"/>
        <v/>
      </c>
      <c r="G328" s="209" t="str">
        <f t="shared" si="90"/>
        <v/>
      </c>
      <c r="H328" s="209" t="str">
        <f t="shared" si="90"/>
        <v/>
      </c>
      <c r="I328" s="209" t="str">
        <f t="shared" si="90"/>
        <v/>
      </c>
      <c r="J328" s="45"/>
      <c r="K328" s="11"/>
      <c r="L328" s="11"/>
      <c r="M328" s="11"/>
      <c r="N328" s="11"/>
      <c r="O328" s="11"/>
      <c r="P328" s="11"/>
      <c r="Q328" s="11"/>
      <c r="R328" s="11"/>
      <c r="S328" s="11"/>
      <c r="T328" s="11"/>
      <c r="U328" s="11"/>
      <c r="V328" s="11"/>
      <c r="W328" s="11"/>
      <c r="X328" s="11"/>
      <c r="Y328" s="11"/>
    </row>
    <row r="329" spans="1:25" x14ac:dyDescent="0.25">
      <c r="A329" s="208" t="str">
        <f t="shared" si="88"/>
        <v/>
      </c>
      <c r="B329" s="209" t="str">
        <f t="shared" ref="B329:I329" si="91">IF(B205="","",$H$225)</f>
        <v/>
      </c>
      <c r="C329" s="209" t="str">
        <f t="shared" si="91"/>
        <v/>
      </c>
      <c r="D329" s="209" t="str">
        <f t="shared" si="91"/>
        <v/>
      </c>
      <c r="E329" s="209" t="str">
        <f t="shared" si="91"/>
        <v/>
      </c>
      <c r="F329" s="209" t="str">
        <f t="shared" si="91"/>
        <v/>
      </c>
      <c r="G329" s="209" t="str">
        <f t="shared" si="91"/>
        <v/>
      </c>
      <c r="H329" s="209" t="str">
        <f t="shared" si="91"/>
        <v/>
      </c>
      <c r="I329" s="209" t="str">
        <f t="shared" si="91"/>
        <v/>
      </c>
      <c r="J329" s="45"/>
      <c r="K329" s="11"/>
      <c r="L329" s="11"/>
      <c r="M329" s="11"/>
      <c r="N329" s="11"/>
      <c r="O329" s="11"/>
      <c r="P329" s="11"/>
      <c r="Q329" s="11"/>
      <c r="R329" s="11"/>
      <c r="S329" s="11"/>
      <c r="T329" s="11"/>
      <c r="U329" s="11"/>
      <c r="V329" s="11"/>
      <c r="W329" s="11"/>
      <c r="X329" s="11"/>
      <c r="Y329" s="11"/>
    </row>
    <row r="330" spans="1:25" x14ac:dyDescent="0.25">
      <c r="A330" s="208" t="str">
        <f t="shared" si="88"/>
        <v/>
      </c>
      <c r="B330" s="209" t="str">
        <f t="shared" ref="B330:I330" si="92">IF(B206="","",$H$226)</f>
        <v/>
      </c>
      <c r="C330" s="209" t="str">
        <f t="shared" si="92"/>
        <v/>
      </c>
      <c r="D330" s="209" t="str">
        <f t="shared" si="92"/>
        <v/>
      </c>
      <c r="E330" s="209" t="str">
        <f t="shared" si="92"/>
        <v/>
      </c>
      <c r="F330" s="209" t="str">
        <f t="shared" si="92"/>
        <v/>
      </c>
      <c r="G330" s="209" t="str">
        <f t="shared" si="92"/>
        <v/>
      </c>
      <c r="H330" s="209" t="str">
        <f t="shared" si="92"/>
        <v/>
      </c>
      <c r="I330" s="209" t="str">
        <f t="shared" si="92"/>
        <v/>
      </c>
      <c r="J330" s="45"/>
      <c r="K330" s="11"/>
      <c r="L330" s="11"/>
      <c r="M330" s="11"/>
      <c r="N330" s="11"/>
      <c r="O330" s="11"/>
      <c r="P330" s="11"/>
      <c r="Q330" s="11"/>
      <c r="R330" s="11"/>
      <c r="S330" s="11"/>
      <c r="T330" s="11"/>
      <c r="U330" s="11"/>
      <c r="V330" s="11"/>
      <c r="W330" s="11"/>
      <c r="X330" s="11"/>
      <c r="Y330" s="11"/>
    </row>
    <row r="331" spans="1:25" x14ac:dyDescent="0.25">
      <c r="A331" s="208" t="str">
        <f t="shared" si="88"/>
        <v/>
      </c>
      <c r="B331" s="209" t="str">
        <f t="shared" ref="B331:I331" si="93">IF(B207="","",$H$227)</f>
        <v/>
      </c>
      <c r="C331" s="209" t="str">
        <f t="shared" si="93"/>
        <v/>
      </c>
      <c r="D331" s="209" t="str">
        <f t="shared" si="93"/>
        <v/>
      </c>
      <c r="E331" s="209" t="str">
        <f t="shared" si="93"/>
        <v/>
      </c>
      <c r="F331" s="209" t="str">
        <f t="shared" si="93"/>
        <v/>
      </c>
      <c r="G331" s="209" t="str">
        <f t="shared" si="93"/>
        <v/>
      </c>
      <c r="H331" s="209" t="str">
        <f t="shared" si="93"/>
        <v/>
      </c>
      <c r="I331" s="209" t="str">
        <f t="shared" si="93"/>
        <v/>
      </c>
      <c r="J331" s="45"/>
      <c r="K331" s="11"/>
      <c r="L331" s="11"/>
      <c r="M331" s="11"/>
      <c r="N331" s="11"/>
      <c r="O331" s="11"/>
      <c r="P331" s="11"/>
      <c r="Q331" s="11"/>
      <c r="R331" s="11"/>
      <c r="S331" s="11"/>
      <c r="T331" s="11"/>
      <c r="U331" s="11"/>
      <c r="V331" s="11"/>
      <c r="W331" s="11"/>
      <c r="X331" s="11"/>
      <c r="Y331" s="11"/>
    </row>
    <row r="332" spans="1:25" x14ac:dyDescent="0.25">
      <c r="A332" s="208" t="str">
        <f t="shared" si="88"/>
        <v/>
      </c>
      <c r="B332" s="209" t="str">
        <f t="shared" ref="B332:I332" si="94">IF(B208="","",$H$228)</f>
        <v/>
      </c>
      <c r="C332" s="209" t="str">
        <f t="shared" si="94"/>
        <v/>
      </c>
      <c r="D332" s="209" t="str">
        <f t="shared" si="94"/>
        <v/>
      </c>
      <c r="E332" s="209" t="str">
        <f t="shared" si="94"/>
        <v/>
      </c>
      <c r="F332" s="209" t="str">
        <f t="shared" si="94"/>
        <v/>
      </c>
      <c r="G332" s="209" t="str">
        <f t="shared" si="94"/>
        <v/>
      </c>
      <c r="H332" s="209" t="str">
        <f t="shared" si="94"/>
        <v/>
      </c>
      <c r="I332" s="209" t="str">
        <f t="shared" si="94"/>
        <v/>
      </c>
      <c r="J332" s="45"/>
      <c r="K332" s="11"/>
      <c r="L332" s="11"/>
      <c r="M332" s="11"/>
      <c r="N332" s="11"/>
      <c r="O332" s="11"/>
      <c r="P332" s="11"/>
      <c r="Q332" s="11"/>
      <c r="R332" s="11"/>
      <c r="S332" s="11"/>
      <c r="T332" s="11"/>
      <c r="U332" s="11"/>
      <c r="V332" s="11"/>
      <c r="W332" s="11"/>
      <c r="X332" s="11"/>
      <c r="Y332" s="11"/>
    </row>
    <row r="333" spans="1:25" x14ac:dyDescent="0.25">
      <c r="A333" s="208" t="str">
        <f t="shared" si="88"/>
        <v/>
      </c>
      <c r="B333" s="209" t="str">
        <f t="shared" ref="B333:I333" si="95">IF(B209="","",$H$229)</f>
        <v/>
      </c>
      <c r="C333" s="209" t="str">
        <f t="shared" si="95"/>
        <v/>
      </c>
      <c r="D333" s="209" t="str">
        <f t="shared" si="95"/>
        <v/>
      </c>
      <c r="E333" s="209" t="str">
        <f t="shared" si="95"/>
        <v/>
      </c>
      <c r="F333" s="209" t="str">
        <f t="shared" si="95"/>
        <v/>
      </c>
      <c r="G333" s="209" t="str">
        <f t="shared" si="95"/>
        <v/>
      </c>
      <c r="H333" s="209" t="str">
        <f t="shared" si="95"/>
        <v/>
      </c>
      <c r="I333" s="209" t="str">
        <f t="shared" si="95"/>
        <v/>
      </c>
      <c r="J333" s="45"/>
      <c r="K333" s="11"/>
      <c r="L333" s="11"/>
      <c r="M333" s="11"/>
      <c r="N333" s="11"/>
      <c r="O333" s="11"/>
      <c r="P333" s="11"/>
      <c r="Q333" s="11"/>
      <c r="R333" s="11"/>
      <c r="S333" s="11"/>
      <c r="T333" s="11"/>
      <c r="U333" s="11"/>
      <c r="V333" s="11"/>
      <c r="W333" s="11"/>
      <c r="X333" s="11"/>
      <c r="Y333" s="11"/>
    </row>
    <row r="334" spans="1:25" x14ac:dyDescent="0.25">
      <c r="A334" s="208" t="str">
        <f t="shared" si="88"/>
        <v/>
      </c>
      <c r="B334" s="209" t="str">
        <f t="shared" ref="B334:I334" si="96">IF(B210="","",$H$230)</f>
        <v/>
      </c>
      <c r="C334" s="209" t="str">
        <f t="shared" si="96"/>
        <v/>
      </c>
      <c r="D334" s="209" t="str">
        <f t="shared" si="96"/>
        <v/>
      </c>
      <c r="E334" s="209" t="str">
        <f t="shared" si="96"/>
        <v/>
      </c>
      <c r="F334" s="209" t="str">
        <f t="shared" si="96"/>
        <v/>
      </c>
      <c r="G334" s="209" t="str">
        <f t="shared" si="96"/>
        <v/>
      </c>
      <c r="H334" s="209" t="str">
        <f t="shared" si="96"/>
        <v/>
      </c>
      <c r="I334" s="209" t="str">
        <f t="shared" si="96"/>
        <v/>
      </c>
      <c r="J334" s="45"/>
      <c r="K334" s="11"/>
      <c r="L334" s="11"/>
      <c r="M334" s="11"/>
      <c r="N334" s="11"/>
      <c r="O334" s="11"/>
      <c r="P334" s="11"/>
      <c r="Q334" s="11"/>
      <c r="R334" s="11"/>
      <c r="S334" s="11"/>
      <c r="T334" s="11"/>
      <c r="U334" s="11"/>
      <c r="V334" s="11"/>
      <c r="W334" s="11"/>
      <c r="X334" s="11"/>
      <c r="Y334" s="11"/>
    </row>
    <row r="335" spans="1:25" x14ac:dyDescent="0.25">
      <c r="A335" s="208" t="str">
        <f t="shared" si="88"/>
        <v/>
      </c>
      <c r="B335" s="209" t="str">
        <f t="shared" ref="B335:I335" si="97">IF(B211="","",$H$231)</f>
        <v/>
      </c>
      <c r="C335" s="209" t="str">
        <f t="shared" si="97"/>
        <v/>
      </c>
      <c r="D335" s="209" t="str">
        <f t="shared" si="97"/>
        <v/>
      </c>
      <c r="E335" s="209" t="str">
        <f t="shared" si="97"/>
        <v/>
      </c>
      <c r="F335" s="209" t="str">
        <f t="shared" si="97"/>
        <v/>
      </c>
      <c r="G335" s="209" t="str">
        <f t="shared" si="97"/>
        <v/>
      </c>
      <c r="H335" s="209" t="str">
        <f t="shared" si="97"/>
        <v/>
      </c>
      <c r="I335" s="209" t="str">
        <f t="shared" si="97"/>
        <v/>
      </c>
      <c r="J335" s="45"/>
      <c r="K335" s="11"/>
      <c r="L335" s="11"/>
      <c r="M335" s="11"/>
      <c r="N335" s="11"/>
      <c r="O335" s="11"/>
      <c r="P335" s="11"/>
      <c r="Q335" s="11"/>
      <c r="R335" s="11"/>
      <c r="S335" s="11"/>
      <c r="T335" s="11"/>
      <c r="U335" s="11"/>
      <c r="V335" s="11"/>
      <c r="W335" s="11"/>
      <c r="X335" s="11"/>
      <c r="Y335" s="11"/>
    </row>
    <row r="336" spans="1:25" x14ac:dyDescent="0.25">
      <c r="A336" s="208" t="str">
        <f t="shared" si="88"/>
        <v/>
      </c>
      <c r="B336" s="209" t="str">
        <f t="shared" ref="B336:I336" si="98">IF(B212="","",$H$232)</f>
        <v/>
      </c>
      <c r="C336" s="209" t="str">
        <f t="shared" si="98"/>
        <v/>
      </c>
      <c r="D336" s="209" t="str">
        <f t="shared" si="98"/>
        <v/>
      </c>
      <c r="E336" s="209" t="str">
        <f t="shared" si="98"/>
        <v/>
      </c>
      <c r="F336" s="209" t="str">
        <f t="shared" si="98"/>
        <v/>
      </c>
      <c r="G336" s="209" t="str">
        <f t="shared" si="98"/>
        <v/>
      </c>
      <c r="H336" s="209" t="str">
        <f t="shared" si="98"/>
        <v/>
      </c>
      <c r="I336" s="209" t="str">
        <f t="shared" si="98"/>
        <v/>
      </c>
      <c r="J336" s="45"/>
      <c r="K336" s="11"/>
      <c r="L336" s="11"/>
      <c r="M336" s="11"/>
      <c r="N336" s="11"/>
      <c r="O336" s="11"/>
      <c r="P336" s="11"/>
      <c r="Q336" s="11"/>
      <c r="R336" s="11"/>
      <c r="S336" s="11"/>
      <c r="T336" s="11"/>
      <c r="U336" s="11"/>
      <c r="V336" s="11"/>
      <c r="W336" s="11"/>
      <c r="X336" s="11"/>
      <c r="Y336" s="11"/>
    </row>
    <row r="337" spans="1:25" x14ac:dyDescent="0.25">
      <c r="A337" s="207"/>
      <c r="B337" s="210" t="str">
        <f t="shared" ref="B337:I337" si="99">IFERROR(AVERAGE(B327:B336),"")</f>
        <v/>
      </c>
      <c r="C337" s="210" t="str">
        <f t="shared" si="99"/>
        <v/>
      </c>
      <c r="D337" s="210" t="str">
        <f t="shared" si="99"/>
        <v/>
      </c>
      <c r="E337" s="210" t="str">
        <f t="shared" si="99"/>
        <v/>
      </c>
      <c r="F337" s="210" t="str">
        <f t="shared" si="99"/>
        <v/>
      </c>
      <c r="G337" s="210" t="str">
        <f t="shared" si="99"/>
        <v/>
      </c>
      <c r="H337" s="210" t="str">
        <f t="shared" si="99"/>
        <v/>
      </c>
      <c r="I337" s="210" t="str">
        <f t="shared" si="99"/>
        <v/>
      </c>
      <c r="J337" s="45"/>
      <c r="K337" s="11"/>
      <c r="L337" s="11"/>
      <c r="M337" s="11"/>
      <c r="N337" s="11"/>
      <c r="O337" s="11"/>
      <c r="P337" s="11"/>
      <c r="Q337" s="11"/>
      <c r="R337" s="11"/>
      <c r="S337" s="11"/>
      <c r="T337" s="11"/>
      <c r="U337" s="11"/>
      <c r="V337" s="11"/>
      <c r="W337" s="11"/>
      <c r="X337" s="11"/>
      <c r="Y337" s="11"/>
    </row>
    <row r="338" spans="1:25" ht="15.75" x14ac:dyDescent="0.25">
      <c r="A338" s="42"/>
      <c r="B338" s="43"/>
      <c r="C338" s="43"/>
      <c r="D338" s="43"/>
      <c r="E338" s="43"/>
      <c r="F338" s="43"/>
      <c r="G338" s="44"/>
      <c r="H338" s="45"/>
      <c r="I338" s="45"/>
      <c r="J338" s="45"/>
      <c r="K338" s="11"/>
      <c r="L338" s="11"/>
      <c r="M338" s="11"/>
      <c r="N338" s="11"/>
      <c r="O338" s="11"/>
      <c r="P338" s="11"/>
      <c r="Q338" s="11"/>
      <c r="R338" s="11"/>
      <c r="S338" s="11"/>
      <c r="T338" s="11"/>
      <c r="U338" s="11"/>
      <c r="V338" s="11"/>
      <c r="W338" s="11"/>
      <c r="X338" s="11"/>
      <c r="Y338" s="11"/>
    </row>
    <row r="339" spans="1:25" ht="12.75" customHeight="1" x14ac:dyDescent="0.25">
      <c r="A339" s="42"/>
      <c r="B339" s="43"/>
      <c r="C339" s="43"/>
      <c r="D339" s="43"/>
      <c r="E339" s="43"/>
      <c r="F339" s="43"/>
      <c r="G339" s="44"/>
      <c r="H339" s="45"/>
      <c r="I339" s="45"/>
      <c r="J339" s="45"/>
      <c r="K339" s="11"/>
      <c r="L339" s="11"/>
      <c r="M339" s="11"/>
      <c r="N339" s="11"/>
      <c r="O339" s="11"/>
      <c r="P339" s="11"/>
      <c r="Q339" s="11"/>
      <c r="R339" s="11"/>
      <c r="S339" s="11"/>
      <c r="T339" s="11"/>
      <c r="U339" s="11"/>
      <c r="V339" s="11"/>
      <c r="W339" s="11"/>
      <c r="X339" s="11"/>
      <c r="Y339" s="11"/>
    </row>
    <row r="340" spans="1:25" ht="15.75" hidden="1" x14ac:dyDescent="0.25">
      <c r="A340" s="42"/>
      <c r="B340" s="43"/>
      <c r="C340" s="43"/>
      <c r="D340" s="43"/>
      <c r="E340" s="43"/>
      <c r="F340" s="43"/>
      <c r="G340" s="44"/>
      <c r="H340" s="45"/>
      <c r="I340" s="45"/>
      <c r="J340" s="45"/>
      <c r="K340" s="11"/>
      <c r="L340" s="11"/>
      <c r="M340" s="11"/>
      <c r="N340" s="11"/>
      <c r="O340" s="11"/>
      <c r="P340" s="11"/>
      <c r="Q340" s="11"/>
      <c r="R340" s="11"/>
      <c r="S340" s="11"/>
      <c r="T340" s="11"/>
      <c r="U340" s="11"/>
      <c r="V340" s="11"/>
      <c r="W340" s="11"/>
      <c r="X340" s="11"/>
      <c r="Y340" s="11"/>
    </row>
    <row r="341" spans="1:25" ht="15.75" x14ac:dyDescent="0.25">
      <c r="A341" s="42"/>
      <c r="B341" s="43"/>
      <c r="C341" s="43"/>
      <c r="D341" s="43"/>
      <c r="E341" s="43"/>
      <c r="F341" s="43"/>
      <c r="G341" s="44"/>
      <c r="H341" s="45"/>
      <c r="I341" s="45"/>
      <c r="J341" s="45"/>
      <c r="K341" s="11"/>
      <c r="L341" s="11"/>
      <c r="M341" s="11"/>
      <c r="N341" s="11"/>
      <c r="O341" s="11"/>
      <c r="P341" s="11"/>
      <c r="Q341" s="11"/>
      <c r="R341" s="11"/>
      <c r="S341" s="11"/>
      <c r="T341" s="11"/>
      <c r="U341" s="11"/>
      <c r="V341" s="11"/>
      <c r="W341" s="11"/>
      <c r="X341" s="11"/>
      <c r="Y341" s="11"/>
    </row>
    <row r="342" spans="1:25" ht="15.75" x14ac:dyDescent="0.25">
      <c r="A342" s="42"/>
      <c r="B342" s="43"/>
      <c r="C342" s="43"/>
      <c r="D342" s="43"/>
      <c r="E342" s="43"/>
      <c r="F342" s="43"/>
      <c r="G342" s="44"/>
      <c r="H342" s="45"/>
      <c r="I342" s="45"/>
      <c r="J342" s="45"/>
      <c r="K342" s="11"/>
      <c r="L342" s="11"/>
      <c r="M342" s="11"/>
      <c r="N342" s="11"/>
      <c r="O342" s="11"/>
      <c r="P342" s="11"/>
      <c r="Q342" s="11"/>
      <c r="R342" s="11"/>
      <c r="S342" s="11"/>
      <c r="T342" s="11"/>
      <c r="U342" s="11"/>
      <c r="V342" s="11"/>
      <c r="W342" s="11"/>
      <c r="X342" s="11"/>
      <c r="Y342" s="11"/>
    </row>
    <row r="343" spans="1:25" ht="15.75" x14ac:dyDescent="0.25">
      <c r="A343" s="42"/>
      <c r="B343" s="43"/>
      <c r="C343" s="43"/>
      <c r="D343" s="43"/>
      <c r="E343" s="43"/>
      <c r="F343" s="43"/>
      <c r="G343" s="44"/>
      <c r="H343" s="45"/>
      <c r="I343" s="45"/>
      <c r="J343" s="45"/>
      <c r="K343" s="11"/>
      <c r="L343" s="11"/>
      <c r="M343" s="11"/>
      <c r="N343" s="11"/>
      <c r="O343" s="11"/>
      <c r="P343" s="11"/>
      <c r="Q343" s="11"/>
      <c r="R343" s="11"/>
      <c r="S343" s="11"/>
      <c r="T343" s="11"/>
      <c r="U343" s="11"/>
      <c r="V343" s="11"/>
      <c r="W343" s="11"/>
      <c r="X343" s="11"/>
      <c r="Y343" s="11"/>
    </row>
    <row r="344" spans="1:25" ht="15.75" x14ac:dyDescent="0.25">
      <c r="A344" s="42"/>
      <c r="B344" s="43"/>
      <c r="C344" s="43"/>
      <c r="D344" s="43"/>
      <c r="E344" s="43"/>
      <c r="F344" s="43"/>
      <c r="G344" s="44"/>
      <c r="H344" s="45"/>
      <c r="I344" s="45"/>
      <c r="J344" s="45"/>
      <c r="K344" s="11"/>
      <c r="L344" s="11"/>
      <c r="M344" s="11"/>
      <c r="N344" s="11"/>
      <c r="O344" s="11"/>
      <c r="P344" s="11"/>
      <c r="Q344" s="11"/>
      <c r="R344" s="11"/>
      <c r="S344" s="11"/>
      <c r="T344" s="11"/>
      <c r="U344" s="11"/>
      <c r="V344" s="11"/>
      <c r="W344" s="11"/>
      <c r="X344" s="11"/>
      <c r="Y344" s="11"/>
    </row>
    <row r="345" spans="1:25" ht="15.75" x14ac:dyDescent="0.25">
      <c r="A345" s="42"/>
      <c r="B345" s="43"/>
      <c r="C345" s="43"/>
      <c r="D345" s="43"/>
      <c r="E345" s="43"/>
      <c r="F345" s="43"/>
      <c r="G345" s="44"/>
      <c r="H345" s="45"/>
      <c r="I345" s="45"/>
      <c r="J345" s="45"/>
      <c r="K345" s="11"/>
      <c r="L345" s="11"/>
      <c r="M345" s="11"/>
      <c r="N345" s="11"/>
      <c r="O345" s="11"/>
      <c r="P345" s="11"/>
      <c r="Q345" s="11"/>
      <c r="R345" s="11"/>
      <c r="S345" s="11"/>
      <c r="T345" s="11"/>
      <c r="U345" s="11"/>
      <c r="V345" s="11"/>
      <c r="W345" s="11"/>
      <c r="X345" s="11"/>
      <c r="Y345" s="11"/>
    </row>
    <row r="346" spans="1:25" ht="15.75" x14ac:dyDescent="0.25">
      <c r="A346" s="42"/>
      <c r="B346" s="43"/>
      <c r="C346" s="43"/>
      <c r="D346" s="43"/>
      <c r="E346" s="43"/>
      <c r="F346" s="43"/>
      <c r="G346" s="44"/>
      <c r="H346" s="45"/>
      <c r="I346" s="45"/>
      <c r="J346" s="45"/>
      <c r="K346" s="11"/>
      <c r="L346" s="11"/>
      <c r="M346" s="11"/>
      <c r="N346" s="11"/>
      <c r="O346" s="11"/>
      <c r="P346" s="11"/>
      <c r="Q346" s="11"/>
      <c r="R346" s="11"/>
      <c r="S346" s="11"/>
      <c r="T346" s="11"/>
      <c r="U346" s="11"/>
      <c r="V346" s="11"/>
      <c r="W346" s="11"/>
      <c r="X346" s="11"/>
      <c r="Y346" s="11"/>
    </row>
    <row r="347" spans="1:25" ht="15.75" x14ac:dyDescent="0.25">
      <c r="A347" s="42"/>
      <c r="B347" s="43"/>
      <c r="C347" s="43"/>
      <c r="D347" s="43"/>
      <c r="E347" s="43"/>
      <c r="F347" s="43"/>
      <c r="G347" s="44"/>
      <c r="H347" s="45"/>
      <c r="I347" s="45"/>
      <c r="J347" s="45"/>
      <c r="K347" s="11"/>
      <c r="L347" s="11"/>
      <c r="M347" s="11"/>
      <c r="N347" s="11"/>
      <c r="O347" s="11"/>
      <c r="P347" s="11"/>
      <c r="Q347" s="11"/>
      <c r="R347" s="11"/>
      <c r="S347" s="11"/>
      <c r="T347" s="11"/>
      <c r="U347" s="11"/>
      <c r="V347" s="11"/>
      <c r="W347" s="11"/>
      <c r="X347" s="11"/>
      <c r="Y347" s="11"/>
    </row>
    <row r="348" spans="1:25" ht="15.75" x14ac:dyDescent="0.25">
      <c r="A348" s="42"/>
      <c r="B348" s="43"/>
      <c r="C348" s="43"/>
      <c r="D348" s="43"/>
      <c r="E348" s="43"/>
      <c r="F348" s="43"/>
      <c r="G348" s="44"/>
      <c r="H348" s="45"/>
      <c r="I348" s="45"/>
      <c r="J348" s="45"/>
      <c r="K348" s="11"/>
      <c r="L348" s="11"/>
      <c r="M348" s="11"/>
      <c r="N348" s="11"/>
      <c r="O348" s="11"/>
      <c r="P348" s="11"/>
      <c r="Q348" s="11"/>
      <c r="R348" s="11"/>
      <c r="S348" s="11"/>
      <c r="T348" s="11"/>
      <c r="U348" s="11"/>
      <c r="V348" s="11"/>
      <c r="W348" s="11"/>
      <c r="X348" s="11"/>
      <c r="Y348" s="11"/>
    </row>
    <row r="349" spans="1:25" ht="15.75" x14ac:dyDescent="0.25">
      <c r="A349" s="42"/>
      <c r="B349" s="43"/>
      <c r="C349" s="43"/>
      <c r="D349" s="43"/>
      <c r="E349" s="43"/>
      <c r="F349" s="43"/>
      <c r="G349" s="44"/>
      <c r="H349" s="45"/>
      <c r="I349" s="45"/>
      <c r="J349" s="45"/>
      <c r="K349" s="11"/>
      <c r="L349" s="11"/>
      <c r="M349" s="11"/>
      <c r="N349" s="11"/>
      <c r="O349" s="11"/>
      <c r="P349" s="11"/>
      <c r="Q349" s="11"/>
      <c r="R349" s="11"/>
      <c r="S349" s="11"/>
      <c r="T349" s="11"/>
      <c r="U349" s="11"/>
      <c r="V349" s="11"/>
      <c r="W349" s="11"/>
      <c r="X349" s="11"/>
      <c r="Y349" s="11"/>
    </row>
    <row r="350" spans="1:25" ht="15.75" x14ac:dyDescent="0.25">
      <c r="A350" s="42"/>
      <c r="B350" s="43"/>
      <c r="C350" s="43"/>
      <c r="D350" s="43"/>
      <c r="E350" s="43"/>
      <c r="F350" s="43"/>
      <c r="G350" s="44"/>
      <c r="H350" s="45"/>
      <c r="I350" s="45"/>
      <c r="J350" s="45"/>
      <c r="K350" s="11"/>
      <c r="L350" s="11"/>
      <c r="M350" s="11"/>
      <c r="N350" s="11"/>
      <c r="O350" s="11"/>
      <c r="P350" s="11"/>
      <c r="Q350" s="11"/>
      <c r="R350" s="11"/>
      <c r="S350" s="11"/>
      <c r="T350" s="11"/>
      <c r="U350" s="11"/>
      <c r="V350" s="11"/>
      <c r="W350" s="11"/>
      <c r="X350" s="11"/>
      <c r="Y350" s="11"/>
    </row>
    <row r="351" spans="1:25" ht="15.75" x14ac:dyDescent="0.25">
      <c r="A351" s="42"/>
      <c r="B351" s="43"/>
      <c r="C351" s="43"/>
      <c r="D351" s="43"/>
      <c r="E351" s="43"/>
      <c r="F351" s="43"/>
      <c r="G351" s="44"/>
      <c r="H351" s="45"/>
      <c r="I351" s="45"/>
      <c r="J351" s="45"/>
      <c r="K351" s="11"/>
      <c r="L351" s="11"/>
      <c r="M351" s="11"/>
      <c r="N351" s="11"/>
      <c r="O351" s="11"/>
      <c r="P351" s="11"/>
      <c r="Q351" s="11"/>
      <c r="R351" s="11"/>
      <c r="S351" s="11"/>
      <c r="T351" s="11"/>
      <c r="U351" s="11"/>
      <c r="V351" s="11"/>
      <c r="W351" s="11"/>
      <c r="X351" s="11"/>
      <c r="Y351" s="11"/>
    </row>
    <row r="352" spans="1:25" ht="15.75" x14ac:dyDescent="0.25">
      <c r="A352" s="42"/>
      <c r="B352" s="43"/>
      <c r="C352" s="43"/>
      <c r="D352" s="43"/>
      <c r="E352" s="43"/>
      <c r="F352" s="43"/>
      <c r="G352" s="44"/>
      <c r="H352" s="45"/>
      <c r="I352" s="45"/>
      <c r="J352" s="45"/>
      <c r="K352" s="11"/>
      <c r="L352" s="11"/>
      <c r="M352" s="11"/>
      <c r="N352" s="11"/>
      <c r="O352" s="11"/>
      <c r="P352" s="11"/>
      <c r="Q352" s="11"/>
      <c r="R352" s="11"/>
      <c r="S352" s="11"/>
      <c r="T352" s="11"/>
      <c r="U352" s="11"/>
      <c r="V352" s="11"/>
      <c r="W352" s="11"/>
      <c r="X352" s="11"/>
      <c r="Y352" s="11"/>
    </row>
    <row r="353" spans="1:25" ht="15.75" x14ac:dyDescent="0.25">
      <c r="A353" s="42"/>
      <c r="B353" s="43"/>
      <c r="C353" s="43"/>
      <c r="D353" s="43"/>
      <c r="E353" s="43"/>
      <c r="F353" s="43"/>
      <c r="G353" s="44"/>
      <c r="H353" s="45"/>
      <c r="I353" s="45"/>
      <c r="J353" s="45"/>
      <c r="K353" s="11"/>
      <c r="L353" s="11"/>
      <c r="M353" s="11"/>
      <c r="N353" s="11"/>
      <c r="O353" s="11"/>
      <c r="P353" s="11"/>
      <c r="Q353" s="11"/>
      <c r="R353" s="11"/>
      <c r="S353" s="11"/>
      <c r="T353" s="11"/>
      <c r="U353" s="11"/>
      <c r="V353" s="11"/>
      <c r="W353" s="11"/>
      <c r="X353" s="11"/>
      <c r="Y353" s="11"/>
    </row>
    <row r="354" spans="1:25" ht="15.75" x14ac:dyDescent="0.25">
      <c r="A354" s="42"/>
      <c r="B354" s="43"/>
      <c r="C354" s="43"/>
      <c r="D354" s="43"/>
      <c r="E354" s="43"/>
      <c r="F354" s="43"/>
      <c r="G354" s="44"/>
      <c r="H354" s="45"/>
      <c r="I354" s="45"/>
      <c r="J354" s="45"/>
      <c r="K354" s="11"/>
      <c r="L354" s="11"/>
      <c r="M354" s="11"/>
      <c r="N354" s="11"/>
      <c r="O354" s="11"/>
      <c r="P354" s="11"/>
      <c r="Q354" s="11"/>
      <c r="R354" s="11"/>
      <c r="S354" s="11"/>
      <c r="T354" s="11"/>
      <c r="U354" s="11"/>
      <c r="V354" s="11"/>
      <c r="W354" s="11"/>
      <c r="X354" s="11"/>
      <c r="Y354" s="11"/>
    </row>
    <row r="355" spans="1:25" ht="15.75" x14ac:dyDescent="0.25">
      <c r="A355" s="42"/>
      <c r="B355" s="43"/>
      <c r="C355" s="43"/>
      <c r="D355" s="43"/>
      <c r="E355" s="43"/>
      <c r="F355" s="43"/>
      <c r="G355" s="44"/>
      <c r="H355" s="45"/>
      <c r="I355" s="45"/>
      <c r="J355" s="45"/>
      <c r="K355" s="11"/>
      <c r="L355" s="11"/>
      <c r="M355" s="11"/>
      <c r="N355" s="11"/>
      <c r="O355" s="11"/>
      <c r="P355" s="11"/>
      <c r="Q355" s="11"/>
      <c r="R355" s="11"/>
      <c r="S355" s="11"/>
      <c r="T355" s="11"/>
      <c r="U355" s="11"/>
      <c r="V355" s="11"/>
      <c r="W355" s="11"/>
      <c r="X355" s="11"/>
      <c r="Y355" s="11"/>
    </row>
    <row r="356" spans="1:25" ht="15.75" x14ac:dyDescent="0.25">
      <c r="A356" s="42"/>
      <c r="B356" s="43"/>
      <c r="C356" s="43"/>
      <c r="D356" s="43"/>
      <c r="E356" s="43"/>
      <c r="F356" s="43"/>
      <c r="G356" s="44"/>
      <c r="H356" s="45"/>
      <c r="I356" s="45"/>
      <c r="J356" s="45"/>
      <c r="K356" s="11"/>
      <c r="L356" s="11"/>
      <c r="M356" s="11"/>
      <c r="N356" s="11"/>
      <c r="O356" s="11"/>
      <c r="P356" s="11"/>
      <c r="Q356" s="11"/>
      <c r="R356" s="11"/>
      <c r="S356" s="11"/>
      <c r="T356" s="11"/>
      <c r="U356" s="11"/>
      <c r="V356" s="11"/>
      <c r="W356" s="11"/>
      <c r="X356" s="11"/>
      <c r="Y356" s="11"/>
    </row>
    <row r="357" spans="1:25"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row>
    <row r="358" spans="1:25" ht="27.7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row>
    <row r="359" spans="1:25" ht="29.25" customHeight="1" x14ac:dyDescent="0.25">
      <c r="A359" s="11"/>
      <c r="B359" s="11"/>
      <c r="D359" s="11"/>
      <c r="E359" s="11"/>
      <c r="F359" s="11"/>
      <c r="G359" s="11"/>
      <c r="H359" s="11"/>
      <c r="I359" s="11"/>
      <c r="J359" s="11"/>
      <c r="K359" s="11"/>
      <c r="L359" s="11"/>
      <c r="M359" s="11"/>
      <c r="N359" s="11"/>
      <c r="O359" s="11"/>
      <c r="P359" s="11"/>
      <c r="Q359" s="11"/>
      <c r="R359" s="11"/>
      <c r="S359" s="11"/>
      <c r="X359" s="11"/>
      <c r="Y359" s="11"/>
    </row>
    <row r="360" spans="1:25" ht="29.25" customHeight="1" x14ac:dyDescent="0.25">
      <c r="A360" s="11"/>
      <c r="B360" s="11"/>
      <c r="D360" s="11"/>
      <c r="E360" s="11"/>
      <c r="F360" s="11"/>
      <c r="G360" s="11"/>
      <c r="H360" s="11"/>
      <c r="I360" s="11"/>
      <c r="J360" s="11"/>
      <c r="K360" s="11"/>
      <c r="L360" s="11"/>
      <c r="M360" s="11"/>
      <c r="N360" s="11"/>
      <c r="O360" s="11"/>
      <c r="P360" s="11"/>
      <c r="Q360" s="11"/>
      <c r="R360" s="11"/>
      <c r="S360" s="11"/>
      <c r="X360" s="11"/>
      <c r="Y360" s="11"/>
    </row>
    <row r="361" spans="1:25" ht="22.5" customHeight="1" x14ac:dyDescent="0.25">
      <c r="A361" s="11"/>
      <c r="B361" s="11"/>
      <c r="D361" s="11"/>
      <c r="E361" s="11"/>
      <c r="F361" s="11"/>
      <c r="G361" s="11"/>
      <c r="H361" s="11"/>
      <c r="I361" s="11"/>
      <c r="J361" s="11"/>
      <c r="K361" s="11"/>
      <c r="L361" s="11"/>
      <c r="M361" s="11"/>
      <c r="N361" s="11"/>
      <c r="O361" s="11"/>
      <c r="P361" s="11"/>
      <c r="Q361" s="11"/>
      <c r="R361" s="11"/>
      <c r="S361" s="11"/>
      <c r="X361" s="11"/>
      <c r="Y361" s="11"/>
    </row>
    <row r="362" spans="1:25" ht="23.25" customHeight="1" x14ac:dyDescent="0.25">
      <c r="A362" s="11"/>
      <c r="B362" s="11"/>
      <c r="D362" s="11"/>
      <c r="E362" s="11"/>
      <c r="F362" s="11"/>
      <c r="G362" s="11"/>
      <c r="H362" s="11"/>
      <c r="I362" s="11"/>
      <c r="J362" s="11"/>
      <c r="K362" s="11"/>
      <c r="L362" s="11"/>
      <c r="M362" s="11"/>
      <c r="N362" s="11"/>
      <c r="O362" s="11"/>
      <c r="P362" s="11"/>
      <c r="Q362" s="11"/>
      <c r="R362" s="11"/>
      <c r="S362" s="11"/>
      <c r="X362" s="11"/>
      <c r="Y362" s="11"/>
    </row>
    <row r="363" spans="1:25" ht="27.75" customHeight="1" x14ac:dyDescent="0.25">
      <c r="A363" s="11"/>
      <c r="B363" s="11"/>
      <c r="D363" s="11"/>
      <c r="E363" s="11"/>
      <c r="F363" s="11"/>
      <c r="G363" s="11"/>
      <c r="H363" s="11"/>
      <c r="I363" s="11"/>
      <c r="J363" s="11"/>
      <c r="K363" s="11"/>
      <c r="L363" s="11"/>
      <c r="M363" s="11"/>
      <c r="N363" s="11"/>
      <c r="O363" s="11"/>
      <c r="P363" s="11"/>
      <c r="Q363" s="11"/>
      <c r="R363" s="11"/>
      <c r="S363" s="11"/>
      <c r="X363" s="11"/>
      <c r="Y363" s="11"/>
    </row>
    <row r="364" spans="1:25" ht="27" customHeight="1" x14ac:dyDescent="0.25">
      <c r="A364" s="11"/>
      <c r="B364" s="11"/>
      <c r="D364" s="11"/>
      <c r="E364" s="11"/>
      <c r="F364" s="11"/>
      <c r="H364" s="11"/>
      <c r="I364" s="11"/>
      <c r="J364" s="11"/>
      <c r="K364" s="11"/>
    </row>
    <row r="365" spans="1:25" ht="30.75" customHeight="1" x14ac:dyDescent="0.25">
      <c r="A365" s="11"/>
      <c r="B365" s="11"/>
      <c r="D365" s="11"/>
      <c r="E365" s="11"/>
      <c r="F365" s="11"/>
    </row>
    <row r="366" spans="1:25" ht="34.5" hidden="1" customHeight="1" x14ac:dyDescent="0.25">
      <c r="A366" s="11"/>
      <c r="B366" s="11"/>
      <c r="D366" s="11"/>
      <c r="E366" s="11"/>
      <c r="F366" s="11"/>
      <c r="W366" t="str">
        <f>IFERROR(INDEX($A$67:$A$80,MATCH(0,INDEX(COUNTIF($B$33:V365,$A$67:$A$80),0,0),0)),"")</f>
        <v>GUIDELINES FOR COURSE ASSESSMENT</v>
      </c>
    </row>
    <row r="367" spans="1:25" ht="58.5" hidden="1" customHeight="1" x14ac:dyDescent="0.25">
      <c r="A367" s="11"/>
      <c r="B367" s="11"/>
      <c r="D367" s="11"/>
      <c r="E367" s="11"/>
      <c r="F367" s="11"/>
      <c r="W367" t="str">
        <f>IFERROR(INDEX($A$67:$A$80,MATCH(0,INDEX(COUNTIF($B$33:V366,$A$67:$A$80),0,0),0)),"")</f>
        <v>GUIDELINES FOR COURSE ASSESSMENT</v>
      </c>
    </row>
    <row r="368" spans="1:25" ht="92.25" hidden="1" customHeight="1" x14ac:dyDescent="0.25">
      <c r="A368" s="11"/>
      <c r="B368" s="11"/>
      <c r="D368" s="11"/>
      <c r="E368" s="11"/>
      <c r="W368" t="str">
        <f>IFERROR(INDEX($A$67:$A$80,MATCH(0,INDEX(COUNTIF($B$33:V367,$A$67:$A$80),0,0),0)),"")</f>
        <v>GUIDELINES FOR COURSE ASSESSMENT</v>
      </c>
    </row>
    <row r="369" spans="1:23" ht="119.25" hidden="1" customHeight="1" x14ac:dyDescent="0.25">
      <c r="A369" s="11"/>
      <c r="B369" s="11"/>
      <c r="D369" s="11"/>
      <c r="W369" t="str">
        <f>IFERROR(INDEX($A$67:$A$80,MATCH(0,INDEX(COUNTIF($B$33:V368,$A$67:$A$80),0,0),0)),"")</f>
        <v>GUIDELINES FOR COURSE ASSESSMENT</v>
      </c>
    </row>
    <row r="370" spans="1:23" ht="87.75" hidden="1" customHeight="1" x14ac:dyDescent="0.25">
      <c r="A370" s="11"/>
      <c r="B370" s="11"/>
      <c r="D370" s="11"/>
      <c r="W370" t="str">
        <f>IFERROR(INDEX($A$67:$A$80,MATCH(0,INDEX(COUNTIF($B$33:V369,$A$67:$A$80),0,0),0)),"")</f>
        <v>GUIDELINES FOR COURSE ASSESSMENT</v>
      </c>
    </row>
    <row r="371" spans="1:23" hidden="1" x14ac:dyDescent="0.25">
      <c r="A371" s="11"/>
      <c r="B371" s="11"/>
      <c r="D371" s="11"/>
    </row>
    <row r="372" spans="1:23" hidden="1" x14ac:dyDescent="0.25">
      <c r="A372" s="11"/>
      <c r="B372" s="11"/>
      <c r="D372" s="11"/>
    </row>
    <row r="373" spans="1:23" hidden="1" x14ac:dyDescent="0.25">
      <c r="A373" s="11"/>
      <c r="B373" s="11"/>
      <c r="D373" s="11"/>
    </row>
    <row r="374" spans="1:23" hidden="1" x14ac:dyDescent="0.25">
      <c r="A374" s="11"/>
      <c r="B374" s="11"/>
      <c r="D374" s="11"/>
    </row>
    <row r="375" spans="1:23" hidden="1" x14ac:dyDescent="0.25">
      <c r="A375" s="11"/>
      <c r="B375" s="11"/>
      <c r="D375" s="11"/>
    </row>
    <row r="376" spans="1:23" hidden="1" x14ac:dyDescent="0.25">
      <c r="A376" s="11"/>
      <c r="B376" s="11"/>
      <c r="D376" s="11"/>
    </row>
    <row r="377" spans="1:23" hidden="1" x14ac:dyDescent="0.25">
      <c r="A377" s="11"/>
      <c r="B377" s="11"/>
      <c r="D377" s="11"/>
    </row>
    <row r="378" spans="1:23" hidden="1" x14ac:dyDescent="0.25">
      <c r="A378" s="11"/>
      <c r="B378" s="11"/>
      <c r="D378" s="11"/>
    </row>
    <row r="379" spans="1:23" hidden="1" x14ac:dyDescent="0.25">
      <c r="A379" s="11"/>
      <c r="B379" s="11"/>
      <c r="D379" s="11"/>
    </row>
    <row r="380" spans="1:23" hidden="1" x14ac:dyDescent="0.25">
      <c r="A380" s="11"/>
      <c r="B380" s="11"/>
      <c r="D380" s="11"/>
    </row>
    <row r="381" spans="1:23" hidden="1" x14ac:dyDescent="0.25">
      <c r="A381" s="11"/>
      <c r="B381" s="11"/>
      <c r="D381" s="11"/>
    </row>
    <row r="382" spans="1:23" hidden="1" x14ac:dyDescent="0.25">
      <c r="A382" s="11"/>
      <c r="B382" s="11"/>
      <c r="D382" s="11"/>
    </row>
    <row r="383" spans="1:23" hidden="1" x14ac:dyDescent="0.25">
      <c r="A383" s="11"/>
      <c r="B383" s="11"/>
      <c r="D383" s="11"/>
    </row>
    <row r="384" spans="1:23" hidden="1" x14ac:dyDescent="0.25">
      <c r="A384" s="11"/>
      <c r="B384" s="11"/>
      <c r="D384" s="11"/>
    </row>
    <row r="385" spans="1:23" hidden="1" x14ac:dyDescent="0.25">
      <c r="A385" s="11"/>
      <c r="B385" s="11"/>
      <c r="D385" s="11"/>
    </row>
    <row r="386" spans="1:23" x14ac:dyDescent="0.25">
      <c r="A386" s="11"/>
      <c r="B386" s="11"/>
      <c r="W386" t="str">
        <f>IFERROR(INDEX($A$67:$A$80,MATCH(0,INDEX(COUNTIF($B$33:V370,$A$67:$A$80),0,0),0)),"")</f>
        <v>GUIDELINES FOR COURSE ASSESSMENT</v>
      </c>
    </row>
    <row r="387" spans="1:23" ht="15.75" x14ac:dyDescent="0.25">
      <c r="A387" s="324" t="s">
        <v>262</v>
      </c>
      <c r="B387" s="324"/>
      <c r="C387" s="324"/>
      <c r="D387" s="324"/>
      <c r="E387" s="324"/>
      <c r="F387" s="324"/>
      <c r="G387" s="324"/>
      <c r="H387" s="324"/>
      <c r="I387" s="324"/>
      <c r="J387" s="324"/>
      <c r="K387" s="324"/>
      <c r="L387" s="324"/>
      <c r="M387" s="324"/>
      <c r="N387" s="324"/>
      <c r="O387" s="46"/>
      <c r="P387" s="46"/>
      <c r="Q387" s="46"/>
      <c r="R387" s="46"/>
      <c r="S387" s="47"/>
      <c r="W387" t="str">
        <f t="array" ref="W387">IFERROR(INDEX($A$67:$A$80,MATCH(0,INDEX(COUNTIF($B$33:V386,$A$67:$A$80),0,0),0)),"")</f>
        <v>GUIDELINES FOR COURSE ASSESSMENT</v>
      </c>
    </row>
    <row r="388" spans="1:23" x14ac:dyDescent="0.25">
      <c r="A388" s="322" t="s">
        <v>51</v>
      </c>
      <c r="B388" s="322"/>
      <c r="C388" s="322"/>
      <c r="D388" s="322"/>
      <c r="E388" s="322"/>
      <c r="F388" s="322"/>
      <c r="G388" s="322"/>
      <c r="H388" s="322"/>
      <c r="I388" s="322"/>
      <c r="J388" s="322"/>
      <c r="K388" s="322"/>
      <c r="L388" s="322"/>
      <c r="M388" s="322"/>
      <c r="N388" s="322"/>
      <c r="O388" s="5"/>
      <c r="P388" s="5"/>
      <c r="Q388" s="5"/>
      <c r="R388" s="5"/>
    </row>
    <row r="389" spans="1:23" x14ac:dyDescent="0.25">
      <c r="A389" s="322"/>
      <c r="B389" s="322"/>
      <c r="C389" s="322"/>
      <c r="D389" s="322"/>
      <c r="E389" s="322"/>
      <c r="F389" s="322"/>
      <c r="G389" s="322"/>
      <c r="H389" s="322"/>
      <c r="I389" s="322"/>
      <c r="J389" s="322"/>
      <c r="K389" s="322"/>
      <c r="L389" s="322"/>
      <c r="M389" s="322"/>
      <c r="N389" s="322"/>
      <c r="O389" s="5"/>
      <c r="P389" s="5"/>
      <c r="Q389" s="5"/>
      <c r="R389" s="5"/>
    </row>
    <row r="390" spans="1:23" ht="31.5" customHeight="1" x14ac:dyDescent="0.25">
      <c r="A390" s="195"/>
      <c r="B390" s="392" t="s">
        <v>120</v>
      </c>
      <c r="C390" s="321"/>
      <c r="D390" s="321"/>
      <c r="E390" s="321"/>
      <c r="F390" s="321"/>
      <c r="G390" s="321"/>
      <c r="H390" s="321"/>
      <c r="I390" s="321"/>
      <c r="J390" s="321"/>
      <c r="K390" s="321"/>
      <c r="L390" s="321"/>
      <c r="M390" s="321"/>
      <c r="N390" s="321"/>
    </row>
    <row r="391" spans="1:23" x14ac:dyDescent="0.25">
      <c r="A391" s="195"/>
      <c r="B391" s="320" t="s">
        <v>121</v>
      </c>
      <c r="C391" s="321"/>
      <c r="D391" s="321"/>
      <c r="E391" s="321"/>
      <c r="F391" s="321"/>
      <c r="G391" s="321"/>
      <c r="H391" s="321"/>
      <c r="I391" s="321"/>
      <c r="J391" s="321"/>
      <c r="K391" s="321"/>
      <c r="L391" s="321"/>
      <c r="M391" s="321"/>
      <c r="N391" s="321"/>
    </row>
    <row r="392" spans="1:23" x14ac:dyDescent="0.25">
      <c r="A392" s="195"/>
      <c r="B392" s="320" t="s">
        <v>122</v>
      </c>
      <c r="C392" s="321"/>
      <c r="D392" s="321"/>
      <c r="E392" s="321"/>
      <c r="F392" s="321"/>
      <c r="G392" s="321"/>
      <c r="H392" s="321"/>
      <c r="I392" s="321"/>
      <c r="J392" s="321"/>
      <c r="K392" s="321"/>
      <c r="L392" s="321"/>
      <c r="M392" s="321"/>
      <c r="N392" s="321"/>
    </row>
    <row r="393" spans="1:23" x14ac:dyDescent="0.25">
      <c r="A393" s="195"/>
      <c r="B393" s="320" t="s">
        <v>193</v>
      </c>
      <c r="C393" s="321"/>
      <c r="D393" s="321"/>
      <c r="E393" s="321"/>
      <c r="F393" s="321"/>
      <c r="G393" s="321"/>
      <c r="H393" s="321"/>
      <c r="I393" s="321"/>
      <c r="J393" s="321"/>
      <c r="K393" s="321"/>
      <c r="L393" s="321"/>
      <c r="M393" s="321"/>
      <c r="N393" s="321"/>
    </row>
    <row r="394" spans="1:23" x14ac:dyDescent="0.25">
      <c r="B394" s="223" t="s">
        <v>257</v>
      </c>
      <c r="C394" s="224"/>
      <c r="D394" s="224"/>
      <c r="E394" s="224"/>
      <c r="F394" s="224"/>
      <c r="G394" s="224"/>
      <c r="H394" s="225"/>
      <c r="I394" s="226"/>
      <c r="J394" s="220" t="s">
        <v>258</v>
      </c>
      <c r="K394" s="221"/>
      <c r="L394" s="221"/>
      <c r="M394" s="221"/>
      <c r="N394" s="221"/>
      <c r="O394" s="221"/>
      <c r="P394" s="222"/>
      <c r="Q394" s="222"/>
    </row>
    <row r="395" spans="1:23" ht="19.5" customHeight="1" x14ac:dyDescent="0.25">
      <c r="A395" s="182"/>
      <c r="B395" s="183" t="s">
        <v>236</v>
      </c>
      <c r="C395" s="183" t="s">
        <v>237</v>
      </c>
      <c r="D395" s="183" t="s">
        <v>238</v>
      </c>
      <c r="E395" s="183" t="s">
        <v>239</v>
      </c>
      <c r="F395" s="183" t="s">
        <v>240</v>
      </c>
      <c r="G395" s="183" t="s">
        <v>241</v>
      </c>
      <c r="H395" s="183" t="s">
        <v>269</v>
      </c>
      <c r="I395" s="183" t="s">
        <v>270</v>
      </c>
      <c r="J395" s="186" t="s">
        <v>236</v>
      </c>
      <c r="K395" s="186" t="s">
        <v>237</v>
      </c>
      <c r="L395" s="186" t="s">
        <v>238</v>
      </c>
      <c r="M395" s="186" t="s">
        <v>239</v>
      </c>
      <c r="N395" s="186" t="s">
        <v>240</v>
      </c>
      <c r="O395" s="186" t="s">
        <v>241</v>
      </c>
      <c r="P395" s="186" t="s">
        <v>269</v>
      </c>
      <c r="Q395" s="186" t="s">
        <v>270</v>
      </c>
    </row>
    <row r="396" spans="1:23" ht="19.5" customHeight="1" x14ac:dyDescent="0.25">
      <c r="A396" s="184" t="str">
        <f t="shared" ref="A396:A405" si="100">IF(Z179="-","",Z179)</f>
        <v/>
      </c>
      <c r="B396" s="231" t="str">
        <f t="shared" ref="B396:I396" si="101">IF(B203="","",$I416)</f>
        <v/>
      </c>
      <c r="C396" s="231" t="str">
        <f t="shared" si="101"/>
        <v/>
      </c>
      <c r="D396" s="231" t="str">
        <f t="shared" si="101"/>
        <v/>
      </c>
      <c r="E396" s="231" t="str">
        <f t="shared" si="101"/>
        <v/>
      </c>
      <c r="F396" s="231" t="str">
        <f t="shared" si="101"/>
        <v/>
      </c>
      <c r="G396" s="231" t="str">
        <f t="shared" si="101"/>
        <v/>
      </c>
      <c r="H396" s="231" t="str">
        <f t="shared" si="101"/>
        <v/>
      </c>
      <c r="I396" s="231" t="str">
        <f t="shared" si="101"/>
        <v/>
      </c>
      <c r="J396" s="232" t="str">
        <f>IF(B203="","",IF($L416="","",($L416/$D$131)))</f>
        <v/>
      </c>
      <c r="K396" s="232" t="str">
        <f t="shared" ref="K396:R405" si="102">IF(C203="","",IF($L416="","",($L416/$D$131)))</f>
        <v/>
      </c>
      <c r="L396" s="232" t="str">
        <f t="shared" si="102"/>
        <v/>
      </c>
      <c r="M396" s="232" t="str">
        <f t="shared" si="102"/>
        <v/>
      </c>
      <c r="N396" s="232" t="str">
        <f t="shared" si="102"/>
        <v/>
      </c>
      <c r="O396" s="232" t="str">
        <f t="shared" si="102"/>
        <v/>
      </c>
      <c r="P396" s="232" t="str">
        <f t="shared" si="102"/>
        <v/>
      </c>
      <c r="Q396" s="232" t="str">
        <f t="shared" si="102"/>
        <v/>
      </c>
      <c r="R396" s="230" t="str">
        <f t="shared" si="102"/>
        <v/>
      </c>
    </row>
    <row r="397" spans="1:23" ht="19.5" customHeight="1" x14ac:dyDescent="0.25">
      <c r="A397" s="184" t="str">
        <f t="shared" si="100"/>
        <v/>
      </c>
      <c r="B397" s="231" t="str">
        <f t="shared" ref="B397:H405" si="103">IF(B204="","",$I417)</f>
        <v/>
      </c>
      <c r="C397" s="231" t="str">
        <f t="shared" si="103"/>
        <v/>
      </c>
      <c r="D397" s="231" t="str">
        <f t="shared" si="103"/>
        <v/>
      </c>
      <c r="E397" s="231" t="str">
        <f t="shared" si="103"/>
        <v/>
      </c>
      <c r="F397" s="231" t="str">
        <f t="shared" si="103"/>
        <v/>
      </c>
      <c r="G397" s="231" t="str">
        <f t="shared" si="103"/>
        <v/>
      </c>
      <c r="H397" s="231" t="str">
        <f t="shared" si="103"/>
        <v/>
      </c>
      <c r="I397" s="231" t="str">
        <f t="shared" ref="I397:I405" si="104">IF(I204="","",$I417)</f>
        <v/>
      </c>
      <c r="J397" s="232" t="str">
        <f t="shared" ref="J397:J405" si="105">IF(B204="","",IF($L417="","",($L417/$D$131)))</f>
        <v/>
      </c>
      <c r="K397" s="232" t="str">
        <f t="shared" si="102"/>
        <v/>
      </c>
      <c r="L397" s="232" t="str">
        <f t="shared" si="102"/>
        <v/>
      </c>
      <c r="M397" s="232" t="str">
        <f t="shared" si="102"/>
        <v/>
      </c>
      <c r="N397" s="232" t="str">
        <f t="shared" si="102"/>
        <v/>
      </c>
      <c r="O397" s="232" t="str">
        <f t="shared" si="102"/>
        <v/>
      </c>
      <c r="P397" s="232" t="str">
        <f t="shared" si="102"/>
        <v/>
      </c>
      <c r="Q397" s="232" t="str">
        <f t="shared" si="102"/>
        <v/>
      </c>
      <c r="R397" s="230" t="str">
        <f t="shared" si="102"/>
        <v/>
      </c>
    </row>
    <row r="398" spans="1:23" ht="19.5" customHeight="1" x14ac:dyDescent="0.25">
      <c r="A398" s="184" t="str">
        <f t="shared" si="100"/>
        <v/>
      </c>
      <c r="B398" s="231" t="str">
        <f t="shared" si="103"/>
        <v/>
      </c>
      <c r="C398" s="231" t="str">
        <f t="shared" si="103"/>
        <v/>
      </c>
      <c r="D398" s="231" t="str">
        <f t="shared" si="103"/>
        <v/>
      </c>
      <c r="E398" s="231" t="str">
        <f t="shared" si="103"/>
        <v/>
      </c>
      <c r="F398" s="231" t="str">
        <f t="shared" si="103"/>
        <v/>
      </c>
      <c r="G398" s="231" t="str">
        <f t="shared" si="103"/>
        <v/>
      </c>
      <c r="H398" s="231" t="str">
        <f t="shared" si="103"/>
        <v/>
      </c>
      <c r="I398" s="231" t="str">
        <f t="shared" si="104"/>
        <v/>
      </c>
      <c r="J398" s="232" t="str">
        <f t="shared" si="105"/>
        <v/>
      </c>
      <c r="K398" s="232" t="str">
        <f t="shared" si="102"/>
        <v/>
      </c>
      <c r="L398" s="232" t="str">
        <f t="shared" si="102"/>
        <v/>
      </c>
      <c r="M398" s="232" t="str">
        <f t="shared" si="102"/>
        <v/>
      </c>
      <c r="N398" s="232" t="str">
        <f t="shared" si="102"/>
        <v/>
      </c>
      <c r="O398" s="232" t="str">
        <f t="shared" si="102"/>
        <v/>
      </c>
      <c r="P398" s="232" t="str">
        <f t="shared" si="102"/>
        <v/>
      </c>
      <c r="Q398" s="232" t="str">
        <f t="shared" si="102"/>
        <v/>
      </c>
      <c r="R398" s="230" t="str">
        <f t="shared" si="102"/>
        <v/>
      </c>
    </row>
    <row r="399" spans="1:23" ht="19.5" customHeight="1" x14ac:dyDescent="0.25">
      <c r="A399" s="184" t="str">
        <f t="shared" si="100"/>
        <v/>
      </c>
      <c r="B399" s="231" t="str">
        <f t="shared" si="103"/>
        <v/>
      </c>
      <c r="C399" s="231" t="str">
        <f t="shared" si="103"/>
        <v/>
      </c>
      <c r="D399" s="231" t="str">
        <f t="shared" si="103"/>
        <v/>
      </c>
      <c r="E399" s="231" t="str">
        <f t="shared" si="103"/>
        <v/>
      </c>
      <c r="F399" s="231" t="str">
        <f t="shared" si="103"/>
        <v/>
      </c>
      <c r="G399" s="231" t="str">
        <f t="shared" si="103"/>
        <v/>
      </c>
      <c r="H399" s="231" t="str">
        <f t="shared" si="103"/>
        <v/>
      </c>
      <c r="I399" s="231" t="str">
        <f t="shared" si="104"/>
        <v/>
      </c>
      <c r="J399" s="232" t="str">
        <f t="shared" si="105"/>
        <v/>
      </c>
      <c r="K399" s="232" t="str">
        <f t="shared" si="102"/>
        <v/>
      </c>
      <c r="L399" s="232" t="str">
        <f t="shared" si="102"/>
        <v/>
      </c>
      <c r="M399" s="232" t="str">
        <f t="shared" si="102"/>
        <v/>
      </c>
      <c r="N399" s="232" t="str">
        <f t="shared" si="102"/>
        <v/>
      </c>
      <c r="O399" s="232" t="str">
        <f t="shared" si="102"/>
        <v/>
      </c>
      <c r="P399" s="232" t="str">
        <f t="shared" si="102"/>
        <v/>
      </c>
      <c r="Q399" s="232" t="str">
        <f t="shared" si="102"/>
        <v/>
      </c>
      <c r="R399" s="230" t="str">
        <f t="shared" si="102"/>
        <v/>
      </c>
    </row>
    <row r="400" spans="1:23" ht="19.5" customHeight="1" x14ac:dyDescent="0.25">
      <c r="A400" s="184" t="str">
        <f t="shared" si="100"/>
        <v/>
      </c>
      <c r="B400" s="231" t="str">
        <f t="shared" si="103"/>
        <v/>
      </c>
      <c r="C400" s="231" t="str">
        <f t="shared" si="103"/>
        <v/>
      </c>
      <c r="D400" s="231" t="str">
        <f t="shared" si="103"/>
        <v/>
      </c>
      <c r="E400" s="231" t="str">
        <f t="shared" si="103"/>
        <v/>
      </c>
      <c r="F400" s="231" t="str">
        <f t="shared" si="103"/>
        <v/>
      </c>
      <c r="G400" s="231" t="str">
        <f t="shared" si="103"/>
        <v/>
      </c>
      <c r="H400" s="231" t="str">
        <f t="shared" si="103"/>
        <v/>
      </c>
      <c r="I400" s="231" t="str">
        <f t="shared" si="104"/>
        <v/>
      </c>
      <c r="J400" s="232" t="str">
        <f t="shared" si="105"/>
        <v/>
      </c>
      <c r="K400" s="232" t="str">
        <f t="shared" si="102"/>
        <v/>
      </c>
      <c r="L400" s="232" t="str">
        <f t="shared" si="102"/>
        <v/>
      </c>
      <c r="M400" s="232" t="str">
        <f t="shared" si="102"/>
        <v/>
      </c>
      <c r="N400" s="232" t="str">
        <f t="shared" si="102"/>
        <v/>
      </c>
      <c r="O400" s="232" t="str">
        <f t="shared" si="102"/>
        <v/>
      </c>
      <c r="P400" s="232" t="str">
        <f t="shared" si="102"/>
        <v/>
      </c>
      <c r="Q400" s="232" t="str">
        <f t="shared" si="102"/>
        <v/>
      </c>
      <c r="R400" s="230" t="str">
        <f t="shared" si="102"/>
        <v/>
      </c>
    </row>
    <row r="401" spans="1:19" ht="19.5" customHeight="1" x14ac:dyDescent="0.25">
      <c r="A401" s="184" t="str">
        <f t="shared" si="100"/>
        <v/>
      </c>
      <c r="B401" s="231" t="str">
        <f t="shared" si="103"/>
        <v/>
      </c>
      <c r="C401" s="231" t="str">
        <f t="shared" si="103"/>
        <v/>
      </c>
      <c r="D401" s="231" t="str">
        <f t="shared" si="103"/>
        <v/>
      </c>
      <c r="E401" s="231" t="str">
        <f t="shared" si="103"/>
        <v/>
      </c>
      <c r="F401" s="231" t="str">
        <f t="shared" si="103"/>
        <v/>
      </c>
      <c r="G401" s="231" t="str">
        <f t="shared" si="103"/>
        <v/>
      </c>
      <c r="H401" s="231" t="str">
        <f t="shared" si="103"/>
        <v/>
      </c>
      <c r="I401" s="231" t="str">
        <f t="shared" si="104"/>
        <v/>
      </c>
      <c r="J401" s="232" t="str">
        <f t="shared" si="105"/>
        <v/>
      </c>
      <c r="K401" s="232" t="str">
        <f t="shared" si="102"/>
        <v/>
      </c>
      <c r="L401" s="232" t="str">
        <f t="shared" si="102"/>
        <v/>
      </c>
      <c r="M401" s="232" t="str">
        <f t="shared" si="102"/>
        <v/>
      </c>
      <c r="N401" s="232" t="str">
        <f t="shared" si="102"/>
        <v/>
      </c>
      <c r="O401" s="232" t="str">
        <f t="shared" si="102"/>
        <v/>
      </c>
      <c r="P401" s="232" t="str">
        <f t="shared" si="102"/>
        <v/>
      </c>
      <c r="Q401" s="232" t="str">
        <f t="shared" si="102"/>
        <v/>
      </c>
      <c r="R401" s="230" t="str">
        <f t="shared" si="102"/>
        <v/>
      </c>
    </row>
    <row r="402" spans="1:19" ht="19.5" customHeight="1" x14ac:dyDescent="0.25">
      <c r="A402" s="184" t="str">
        <f t="shared" si="100"/>
        <v/>
      </c>
      <c r="B402" s="231" t="str">
        <f t="shared" si="103"/>
        <v/>
      </c>
      <c r="C402" s="231" t="str">
        <f t="shared" si="103"/>
        <v/>
      </c>
      <c r="D402" s="231" t="str">
        <f t="shared" si="103"/>
        <v/>
      </c>
      <c r="E402" s="231" t="str">
        <f t="shared" si="103"/>
        <v/>
      </c>
      <c r="F402" s="231" t="str">
        <f t="shared" si="103"/>
        <v/>
      </c>
      <c r="G402" s="231" t="str">
        <f t="shared" si="103"/>
        <v/>
      </c>
      <c r="H402" s="231" t="str">
        <f t="shared" si="103"/>
        <v/>
      </c>
      <c r="I402" s="231" t="str">
        <f t="shared" si="104"/>
        <v/>
      </c>
      <c r="J402" s="232" t="str">
        <f t="shared" si="105"/>
        <v/>
      </c>
      <c r="K402" s="232" t="str">
        <f t="shared" si="102"/>
        <v/>
      </c>
      <c r="L402" s="232" t="str">
        <f t="shared" si="102"/>
        <v/>
      </c>
      <c r="M402" s="232" t="str">
        <f t="shared" si="102"/>
        <v/>
      </c>
      <c r="N402" s="232" t="str">
        <f t="shared" si="102"/>
        <v/>
      </c>
      <c r="O402" s="232" t="str">
        <f t="shared" si="102"/>
        <v/>
      </c>
      <c r="P402" s="232" t="str">
        <f t="shared" si="102"/>
        <v/>
      </c>
      <c r="Q402" s="232" t="str">
        <f t="shared" si="102"/>
        <v/>
      </c>
      <c r="R402" s="230" t="str">
        <f t="shared" si="102"/>
        <v/>
      </c>
    </row>
    <row r="403" spans="1:19" ht="19.5" customHeight="1" x14ac:dyDescent="0.25">
      <c r="A403" s="184" t="str">
        <f t="shared" si="100"/>
        <v/>
      </c>
      <c r="B403" s="231" t="str">
        <f t="shared" si="103"/>
        <v/>
      </c>
      <c r="C403" s="231" t="str">
        <f t="shared" si="103"/>
        <v/>
      </c>
      <c r="D403" s="231" t="str">
        <f t="shared" si="103"/>
        <v/>
      </c>
      <c r="E403" s="231" t="str">
        <f t="shared" si="103"/>
        <v/>
      </c>
      <c r="F403" s="231" t="str">
        <f t="shared" si="103"/>
        <v/>
      </c>
      <c r="G403" s="231" t="str">
        <f t="shared" si="103"/>
        <v/>
      </c>
      <c r="H403" s="231" t="str">
        <f t="shared" si="103"/>
        <v/>
      </c>
      <c r="I403" s="231" t="str">
        <f t="shared" si="104"/>
        <v/>
      </c>
      <c r="J403" s="232" t="str">
        <f t="shared" si="105"/>
        <v/>
      </c>
      <c r="K403" s="232" t="str">
        <f t="shared" si="102"/>
        <v/>
      </c>
      <c r="L403" s="232" t="str">
        <f t="shared" si="102"/>
        <v/>
      </c>
      <c r="M403" s="232" t="str">
        <f t="shared" si="102"/>
        <v/>
      </c>
      <c r="N403" s="232" t="str">
        <f t="shared" si="102"/>
        <v/>
      </c>
      <c r="O403" s="232" t="str">
        <f t="shared" si="102"/>
        <v/>
      </c>
      <c r="P403" s="232" t="str">
        <f t="shared" si="102"/>
        <v/>
      </c>
      <c r="Q403" s="232" t="str">
        <f t="shared" si="102"/>
        <v/>
      </c>
      <c r="R403" s="230" t="str">
        <f t="shared" si="102"/>
        <v/>
      </c>
    </row>
    <row r="404" spans="1:19" ht="19.5" customHeight="1" x14ac:dyDescent="0.25">
      <c r="A404" s="184" t="str">
        <f t="shared" si="100"/>
        <v/>
      </c>
      <c r="B404" s="231" t="str">
        <f t="shared" si="103"/>
        <v/>
      </c>
      <c r="C404" s="231" t="str">
        <f t="shared" si="103"/>
        <v/>
      </c>
      <c r="D404" s="231" t="str">
        <f t="shared" si="103"/>
        <v/>
      </c>
      <c r="E404" s="231" t="str">
        <f t="shared" si="103"/>
        <v/>
      </c>
      <c r="F404" s="231" t="str">
        <f t="shared" si="103"/>
        <v/>
      </c>
      <c r="G404" s="231" t="str">
        <f t="shared" si="103"/>
        <v/>
      </c>
      <c r="H404" s="231" t="str">
        <f t="shared" si="103"/>
        <v/>
      </c>
      <c r="I404" s="231" t="str">
        <f t="shared" si="104"/>
        <v/>
      </c>
      <c r="J404" s="232" t="str">
        <f t="shared" si="105"/>
        <v/>
      </c>
      <c r="K404" s="232" t="str">
        <f t="shared" si="102"/>
        <v/>
      </c>
      <c r="L404" s="232" t="str">
        <f t="shared" si="102"/>
        <v/>
      </c>
      <c r="M404" s="232" t="str">
        <f t="shared" si="102"/>
        <v/>
      </c>
      <c r="N404" s="232" t="str">
        <f t="shared" si="102"/>
        <v/>
      </c>
      <c r="O404" s="232" t="str">
        <f t="shared" si="102"/>
        <v/>
      </c>
      <c r="P404" s="232" t="str">
        <f t="shared" si="102"/>
        <v/>
      </c>
      <c r="Q404" s="232" t="str">
        <f t="shared" si="102"/>
        <v/>
      </c>
      <c r="R404" s="230" t="str">
        <f t="shared" si="102"/>
        <v/>
      </c>
    </row>
    <row r="405" spans="1:19" ht="19.5" customHeight="1" x14ac:dyDescent="0.25">
      <c r="A405" s="184" t="str">
        <f t="shared" si="100"/>
        <v/>
      </c>
      <c r="B405" s="231" t="str">
        <f t="shared" si="103"/>
        <v/>
      </c>
      <c r="C405" s="231" t="str">
        <f t="shared" si="103"/>
        <v/>
      </c>
      <c r="D405" s="231" t="str">
        <f t="shared" si="103"/>
        <v/>
      </c>
      <c r="E405" s="231" t="str">
        <f t="shared" si="103"/>
        <v/>
      </c>
      <c r="F405" s="231" t="str">
        <f t="shared" si="103"/>
        <v/>
      </c>
      <c r="G405" s="231" t="str">
        <f t="shared" si="103"/>
        <v/>
      </c>
      <c r="H405" s="231" t="str">
        <f t="shared" si="103"/>
        <v/>
      </c>
      <c r="I405" s="231" t="str">
        <f t="shared" si="104"/>
        <v/>
      </c>
      <c r="J405" s="232" t="str">
        <f t="shared" si="105"/>
        <v/>
      </c>
      <c r="K405" s="232" t="str">
        <f t="shared" si="102"/>
        <v/>
      </c>
      <c r="L405" s="232" t="str">
        <f t="shared" si="102"/>
        <v/>
      </c>
      <c r="M405" s="232" t="str">
        <f t="shared" si="102"/>
        <v/>
      </c>
      <c r="N405" s="232" t="str">
        <f t="shared" si="102"/>
        <v/>
      </c>
      <c r="O405" s="232" t="str">
        <f t="shared" si="102"/>
        <v/>
      </c>
      <c r="P405" s="232" t="str">
        <f t="shared" si="102"/>
        <v/>
      </c>
      <c r="Q405" s="232" t="str">
        <f t="shared" si="102"/>
        <v/>
      </c>
      <c r="R405" s="230" t="str">
        <f t="shared" si="102"/>
        <v/>
      </c>
    </row>
    <row r="406" spans="1:19" ht="19.5" customHeight="1" x14ac:dyDescent="0.25">
      <c r="A406" s="183" t="s">
        <v>274</v>
      </c>
      <c r="B406" s="227" t="str">
        <f t="shared" ref="B406:I406" si="106">IFERROR(AVERAGE(B396:B405),"")</f>
        <v/>
      </c>
      <c r="C406" s="227" t="str">
        <f t="shared" si="106"/>
        <v/>
      </c>
      <c r="D406" s="227" t="str">
        <f t="shared" si="106"/>
        <v/>
      </c>
      <c r="E406" s="227" t="str">
        <f t="shared" si="106"/>
        <v/>
      </c>
      <c r="F406" s="227" t="str">
        <f t="shared" si="106"/>
        <v/>
      </c>
      <c r="G406" s="227" t="str">
        <f t="shared" si="106"/>
        <v/>
      </c>
      <c r="H406" s="227" t="str">
        <f t="shared" si="106"/>
        <v/>
      </c>
      <c r="I406" s="227" t="str">
        <f t="shared" si="106"/>
        <v/>
      </c>
      <c r="J406" s="233" t="str">
        <f>IFERROR(AVERAGE(J396:J405),"")</f>
        <v/>
      </c>
      <c r="K406" s="233" t="str">
        <f t="shared" ref="K406:R406" si="107">IFERROR(AVERAGE(K396:K405),"")</f>
        <v/>
      </c>
      <c r="L406" s="233" t="str">
        <f t="shared" si="107"/>
        <v/>
      </c>
      <c r="M406" s="233" t="str">
        <f t="shared" si="107"/>
        <v/>
      </c>
      <c r="N406" s="233" t="str">
        <f t="shared" si="107"/>
        <v/>
      </c>
      <c r="O406" s="233" t="str">
        <f t="shared" si="107"/>
        <v/>
      </c>
      <c r="P406" s="233" t="str">
        <f t="shared" si="107"/>
        <v/>
      </c>
      <c r="Q406" s="233" t="str">
        <f t="shared" si="107"/>
        <v/>
      </c>
      <c r="R406" s="230" t="str">
        <f t="shared" si="107"/>
        <v/>
      </c>
    </row>
    <row r="407" spans="1:19" ht="19.5" customHeight="1" x14ac:dyDescent="0.25">
      <c r="A407" s="164"/>
      <c r="B407" s="165"/>
      <c r="C407" s="165"/>
      <c r="D407" s="165"/>
      <c r="E407" s="165"/>
      <c r="F407" s="165"/>
      <c r="G407" s="165"/>
      <c r="I407" s="50"/>
    </row>
    <row r="408" spans="1:19" ht="19.5" customHeight="1" x14ac:dyDescent="0.25">
      <c r="A408" s="164"/>
      <c r="B408" s="165"/>
      <c r="C408" s="165"/>
      <c r="D408" s="165"/>
      <c r="E408" s="165"/>
      <c r="F408" s="165"/>
      <c r="G408" s="165"/>
    </row>
    <row r="409" spans="1:19" ht="19.5" customHeight="1" x14ac:dyDescent="0.25">
      <c r="A409" s="164"/>
      <c r="B409" s="165"/>
      <c r="C409" s="165"/>
      <c r="D409" s="165"/>
      <c r="E409" s="165"/>
      <c r="F409" s="165"/>
      <c r="G409" s="165"/>
    </row>
    <row r="410" spans="1:19" ht="19.5" customHeight="1" x14ac:dyDescent="0.25">
      <c r="A410" s="164"/>
      <c r="B410" s="165"/>
      <c r="C410" s="165"/>
      <c r="D410" s="165"/>
      <c r="E410" s="165"/>
      <c r="F410" s="165"/>
      <c r="G410" s="165"/>
    </row>
    <row r="411" spans="1:19" ht="19.5" customHeight="1" x14ac:dyDescent="0.25">
      <c r="A411" s="164"/>
      <c r="B411" s="165"/>
      <c r="C411" s="165"/>
      <c r="D411" s="165"/>
      <c r="E411" s="165"/>
      <c r="F411" s="165"/>
      <c r="G411" s="165"/>
    </row>
    <row r="412" spans="1:19" ht="19.5" customHeight="1" x14ac:dyDescent="0.25">
      <c r="A412" s="164"/>
      <c r="B412" s="165"/>
      <c r="C412" s="165"/>
      <c r="D412" s="165"/>
      <c r="E412" s="165"/>
      <c r="F412" s="165"/>
      <c r="G412" s="165"/>
    </row>
    <row r="414" spans="1:19" ht="16.5" thickBot="1" x14ac:dyDescent="0.3">
      <c r="A414" s="305" t="s">
        <v>248</v>
      </c>
      <c r="B414" s="305"/>
      <c r="C414" s="305"/>
      <c r="D414" s="305"/>
      <c r="E414" s="305"/>
      <c r="F414" s="305"/>
      <c r="G414" s="305"/>
      <c r="H414" s="305"/>
      <c r="I414" s="305"/>
      <c r="J414" s="305"/>
      <c r="K414" s="305"/>
      <c r="L414" s="305"/>
      <c r="M414" s="305"/>
      <c r="N414" s="305"/>
      <c r="O414" s="46"/>
      <c r="P414" s="46"/>
      <c r="Q414" s="46"/>
      <c r="R414" s="46"/>
      <c r="S414" s="47"/>
    </row>
    <row r="415" spans="1:19" ht="54" customHeight="1" thickBot="1" x14ac:dyDescent="0.3">
      <c r="C415" s="211" t="s">
        <v>125</v>
      </c>
      <c r="D415" s="323" t="s">
        <v>221</v>
      </c>
      <c r="E415" s="323"/>
      <c r="F415" s="323" t="s">
        <v>123</v>
      </c>
      <c r="G415" s="323"/>
      <c r="H415" s="323"/>
      <c r="I415" s="101" t="s">
        <v>124</v>
      </c>
      <c r="J415" s="323" t="s">
        <v>52</v>
      </c>
      <c r="K415" s="323"/>
      <c r="L415" s="323" t="s">
        <v>192</v>
      </c>
      <c r="M415" s="323"/>
      <c r="Q415" s="11"/>
      <c r="R415" s="11"/>
    </row>
    <row r="416" spans="1:19" ht="15.75" thickBot="1" x14ac:dyDescent="0.3">
      <c r="C416" s="102" t="str">
        <f t="shared" ref="C416:C425" si="108">IF(A396=0,"",A396)</f>
        <v/>
      </c>
      <c r="D416" s="316" t="str">
        <f>IF(C416="","",HLOOKUP(C416,'Section 1'!$D$247:$M$249,2,FALSE))</f>
        <v/>
      </c>
      <c r="E416" s="281"/>
      <c r="F416" s="281" t="str">
        <f>IF(C416="","",HLOOKUP(C416,'Section 1'!$D$247:$M$249,3,FALSE))</f>
        <v/>
      </c>
      <c r="G416" s="281"/>
      <c r="H416" s="281"/>
      <c r="I416" s="143" t="str">
        <f t="shared" ref="I416:I425" si="109">IFERROR((F416/D416),"")</f>
        <v/>
      </c>
      <c r="J416" s="312" t="str">
        <f t="shared" ref="J416:J425" si="110">IF(L416="","",(L416/$D$131))</f>
        <v/>
      </c>
      <c r="K416" s="312"/>
      <c r="L416" s="281" t="str">
        <f>IF(C416="","",HLOOKUP(C416,'Section 1'!$D$247:$M$250,4,FALSE))</f>
        <v/>
      </c>
      <c r="M416" s="281"/>
      <c r="N416" s="50"/>
      <c r="O416" s="50"/>
      <c r="P416" s="50"/>
      <c r="Q416" s="56"/>
      <c r="R416" s="56"/>
    </row>
    <row r="417" spans="3:18" ht="15.75" thickBot="1" x14ac:dyDescent="0.3">
      <c r="C417" s="102" t="str">
        <f t="shared" si="108"/>
        <v/>
      </c>
      <c r="D417" s="316" t="str">
        <f>IF(C417="","",HLOOKUP(C417,'Section 1'!$D$247:$M$249,2,FALSE))</f>
        <v/>
      </c>
      <c r="E417" s="281"/>
      <c r="F417" s="281" t="str">
        <f>IF(C417="","",HLOOKUP(C417,'Section 1'!$D$247:$M$249,3,FALSE))</f>
        <v/>
      </c>
      <c r="G417" s="281"/>
      <c r="H417" s="281"/>
      <c r="I417" s="143" t="str">
        <f t="shared" si="109"/>
        <v/>
      </c>
      <c r="J417" s="312" t="str">
        <f t="shared" si="110"/>
        <v/>
      </c>
      <c r="K417" s="312"/>
      <c r="L417" s="281" t="str">
        <f>IF(C417="","",HLOOKUP(C417,'Section 1'!$D$247:$M$250,4,FALSE))</f>
        <v/>
      </c>
      <c r="M417" s="281"/>
      <c r="Q417" s="56"/>
      <c r="R417" s="56"/>
    </row>
    <row r="418" spans="3:18" ht="15.75" thickBot="1" x14ac:dyDescent="0.3">
      <c r="C418" s="102" t="str">
        <f t="shared" si="108"/>
        <v/>
      </c>
      <c r="D418" s="316" t="str">
        <f>IF(C418="","",HLOOKUP(C418,'Section 1'!$D$247:$M$249,2,FALSE))</f>
        <v/>
      </c>
      <c r="E418" s="281"/>
      <c r="F418" s="281" t="str">
        <f>IF(C418="","",HLOOKUP(C418,'Section 1'!$D$247:$M$249,3,FALSE))</f>
        <v/>
      </c>
      <c r="G418" s="281"/>
      <c r="H418" s="281"/>
      <c r="I418" s="143" t="str">
        <f t="shared" si="109"/>
        <v/>
      </c>
      <c r="J418" s="312" t="str">
        <f t="shared" si="110"/>
        <v/>
      </c>
      <c r="K418" s="312"/>
      <c r="L418" s="281" t="str">
        <f>IF(C418="","",HLOOKUP(C418,'Section 1'!$D$247:$M$250,4,FALSE))</f>
        <v/>
      </c>
      <c r="M418" s="281"/>
      <c r="Q418" s="56"/>
      <c r="R418" s="56"/>
    </row>
    <row r="419" spans="3:18" ht="15.75" thickBot="1" x14ac:dyDescent="0.3">
      <c r="C419" s="102" t="str">
        <f t="shared" si="108"/>
        <v/>
      </c>
      <c r="D419" s="316" t="str">
        <f>IF(C419="","",HLOOKUP(C419,'Section 1'!$D$247:$M$249,2,FALSE))</f>
        <v/>
      </c>
      <c r="E419" s="281"/>
      <c r="F419" s="281" t="str">
        <f>IF(C419="","",HLOOKUP(C419,'Section 1'!$D$247:$M$249,3,FALSE))</f>
        <v/>
      </c>
      <c r="G419" s="281"/>
      <c r="H419" s="281"/>
      <c r="I419" s="143" t="str">
        <f t="shared" si="109"/>
        <v/>
      </c>
      <c r="J419" s="312" t="str">
        <f t="shared" si="110"/>
        <v/>
      </c>
      <c r="K419" s="312"/>
      <c r="L419" s="281" t="str">
        <f>IF(C419="","",HLOOKUP(C419,'Section 1'!$D$247:$M$250,4,FALSE))</f>
        <v/>
      </c>
      <c r="M419" s="281"/>
      <c r="Q419" s="56"/>
      <c r="R419" s="56"/>
    </row>
    <row r="420" spans="3:18" ht="15.75" thickBot="1" x14ac:dyDescent="0.3">
      <c r="C420" s="102" t="str">
        <f t="shared" si="108"/>
        <v/>
      </c>
      <c r="D420" s="316" t="str">
        <f>IF(C420="","",HLOOKUP(C420,'Section 1'!$D$247:$M$249,2,FALSE))</f>
        <v/>
      </c>
      <c r="E420" s="281"/>
      <c r="F420" s="281" t="str">
        <f>IF(C420="","",HLOOKUP(C420,'Section 1'!$D$247:$M$249,3,FALSE))</f>
        <v/>
      </c>
      <c r="G420" s="281"/>
      <c r="H420" s="281"/>
      <c r="I420" s="143" t="str">
        <f t="shared" si="109"/>
        <v/>
      </c>
      <c r="J420" s="312" t="str">
        <f t="shared" si="110"/>
        <v/>
      </c>
      <c r="K420" s="312"/>
      <c r="L420" s="281" t="str">
        <f>IF(C420="","",HLOOKUP(C420,'Section 1'!$D$247:$M$250,4,FALSE))</f>
        <v/>
      </c>
      <c r="M420" s="281"/>
      <c r="Q420" s="56"/>
      <c r="R420" s="56"/>
    </row>
    <row r="421" spans="3:18" ht="15.75" thickBot="1" x14ac:dyDescent="0.3">
      <c r="C421" s="102" t="str">
        <f t="shared" si="108"/>
        <v/>
      </c>
      <c r="D421" s="316" t="str">
        <f>IF(C421="","",HLOOKUP(C421,'Section 1'!$D$247:$M$249,2,FALSE))</f>
        <v/>
      </c>
      <c r="E421" s="281"/>
      <c r="F421" s="281" t="str">
        <f>IF(C421="","",HLOOKUP(C421,'Section 1'!$D$247:$M$249,3,FALSE))</f>
        <v/>
      </c>
      <c r="G421" s="281"/>
      <c r="H421" s="281"/>
      <c r="I421" s="143" t="str">
        <f t="shared" si="109"/>
        <v/>
      </c>
      <c r="J421" s="312" t="str">
        <f t="shared" si="110"/>
        <v/>
      </c>
      <c r="K421" s="312"/>
      <c r="L421" s="281" t="str">
        <f>IF(C421="","",HLOOKUP(C421,'Section 1'!$D$247:$M$250,4,FALSE))</f>
        <v/>
      </c>
      <c r="M421" s="281"/>
      <c r="Q421" s="56"/>
      <c r="R421" s="56"/>
    </row>
    <row r="422" spans="3:18" ht="15.75" thickBot="1" x14ac:dyDescent="0.3">
      <c r="C422" s="212" t="str">
        <f t="shared" si="108"/>
        <v/>
      </c>
      <c r="D422" s="281" t="str">
        <f>IF(C422="","",HLOOKUP(C422,'Section 1'!$D$247:$M$249,2,FALSE))</f>
        <v/>
      </c>
      <c r="E422" s="281"/>
      <c r="F422" s="281" t="str">
        <f>IF(C422="","",HLOOKUP(C422,'Section 1'!$D$247:$M$249,3,FALSE))</f>
        <v/>
      </c>
      <c r="G422" s="281"/>
      <c r="H422" s="281"/>
      <c r="I422" s="143" t="str">
        <f t="shared" si="109"/>
        <v/>
      </c>
      <c r="J422" s="312" t="str">
        <f t="shared" si="110"/>
        <v/>
      </c>
      <c r="K422" s="312"/>
      <c r="L422" s="281" t="str">
        <f>IF(C422="","",HLOOKUP(C422,'Section 1'!$D$247:$M$250,4,FALSE))</f>
        <v/>
      </c>
      <c r="M422" s="281"/>
      <c r="Q422" s="56"/>
      <c r="R422" s="56"/>
    </row>
    <row r="423" spans="3:18" ht="15.75" thickBot="1" x14ac:dyDescent="0.3">
      <c r="C423" s="102" t="str">
        <f t="shared" si="108"/>
        <v/>
      </c>
      <c r="D423" s="281" t="str">
        <f>IF(C423="","",HLOOKUP(C423,'Section 1'!$D$247:$M$249,2,FALSE))</f>
        <v/>
      </c>
      <c r="E423" s="281"/>
      <c r="F423" s="281" t="str">
        <f>IF(C423="","",HLOOKUP(C423,'Section 1'!$D$247:$M$249,3,FALSE))</f>
        <v/>
      </c>
      <c r="G423" s="281"/>
      <c r="H423" s="281"/>
      <c r="I423" s="143" t="str">
        <f t="shared" si="109"/>
        <v/>
      </c>
      <c r="J423" s="312" t="str">
        <f t="shared" si="110"/>
        <v/>
      </c>
      <c r="K423" s="312"/>
      <c r="L423" s="281" t="str">
        <f>IF(C423="","",HLOOKUP(C423,'Section 1'!$D$247:$M$250,4,FALSE))</f>
        <v/>
      </c>
      <c r="M423" s="281"/>
      <c r="Q423" s="56"/>
      <c r="R423" s="56"/>
    </row>
    <row r="424" spans="3:18" x14ac:dyDescent="0.25">
      <c r="C424" s="236" t="str">
        <f t="shared" si="108"/>
        <v/>
      </c>
      <c r="D424" s="282" t="str">
        <f>IF(C424="","",HLOOKUP(C424,'Section 1'!$D$247:$M$249,2,FALSE))</f>
        <v/>
      </c>
      <c r="E424" s="282"/>
      <c r="F424" s="282" t="str">
        <f>IF(C424="","",HLOOKUP(C424,'Section 1'!$D$247:$M$249,3,FALSE))</f>
        <v/>
      </c>
      <c r="G424" s="282"/>
      <c r="H424" s="282"/>
      <c r="I424" s="237" t="str">
        <f t="shared" si="109"/>
        <v/>
      </c>
      <c r="J424" s="313" t="str">
        <f t="shared" si="110"/>
        <v/>
      </c>
      <c r="K424" s="313"/>
      <c r="L424" s="282" t="str">
        <f>IF(C424="","",HLOOKUP(C424,'Section 1'!$D$247:$M$250,4,FALSE))</f>
        <v/>
      </c>
      <c r="M424" s="282"/>
      <c r="Q424" s="56"/>
      <c r="R424" s="56"/>
    </row>
    <row r="425" spans="3:18" x14ac:dyDescent="0.25">
      <c r="C425" s="69" t="str">
        <f t="shared" si="108"/>
        <v/>
      </c>
      <c r="D425" s="283" t="str">
        <f>IF(C425="","",HLOOKUP(C425,'Section 1'!$D$247:$M$249,2,FALSE))</f>
        <v/>
      </c>
      <c r="E425" s="283"/>
      <c r="F425" s="283" t="str">
        <f>IF(C425="","",HLOOKUP(C425,'Section 1'!$D$247:$M$249,3,FALSE))</f>
        <v/>
      </c>
      <c r="G425" s="283"/>
      <c r="H425" s="283"/>
      <c r="I425" s="239" t="str">
        <f t="shared" si="109"/>
        <v/>
      </c>
      <c r="J425" s="314" t="str">
        <f t="shared" si="110"/>
        <v/>
      </c>
      <c r="K425" s="314"/>
      <c r="L425" s="283" t="str">
        <f>IF(C425="","",HLOOKUP(C425,'Section 1'!$D$247:$M$250,4,FALSE))</f>
        <v/>
      </c>
      <c r="M425" s="283"/>
      <c r="Q425" s="56"/>
      <c r="R425" s="56"/>
    </row>
    <row r="426" spans="3:18" x14ac:dyDescent="0.25">
      <c r="C426" s="51"/>
      <c r="D426" s="265"/>
      <c r="E426" s="265"/>
      <c r="F426" s="265"/>
      <c r="G426" s="265"/>
      <c r="H426" s="265"/>
      <c r="I426" s="238"/>
      <c r="J426" s="301"/>
      <c r="K426" s="301"/>
      <c r="L426" s="265"/>
      <c r="M426" s="265"/>
      <c r="Q426" s="56"/>
      <c r="R426" s="56"/>
    </row>
    <row r="427" spans="3:18" x14ac:dyDescent="0.25">
      <c r="C427" s="51"/>
      <c r="D427" s="300"/>
      <c r="E427" s="300"/>
      <c r="F427" s="300"/>
      <c r="G427" s="300"/>
      <c r="H427" s="300"/>
      <c r="J427" s="302"/>
      <c r="K427" s="302"/>
    </row>
    <row r="444" spans="1:18" ht="15.75" x14ac:dyDescent="0.25">
      <c r="A444" s="305" t="s">
        <v>128</v>
      </c>
      <c r="B444" s="305"/>
      <c r="C444" s="305"/>
      <c r="D444" s="305"/>
      <c r="E444" s="305"/>
      <c r="F444" s="305"/>
      <c r="G444" s="305"/>
      <c r="H444" s="305"/>
      <c r="I444" s="305"/>
      <c r="J444" s="305"/>
      <c r="K444" s="305"/>
      <c r="L444" s="305"/>
      <c r="M444" s="305"/>
      <c r="N444" s="305"/>
      <c r="O444" s="46"/>
      <c r="P444" s="46"/>
      <c r="Q444" s="46"/>
      <c r="R444" s="46"/>
    </row>
    <row r="445" spans="1:18" x14ac:dyDescent="0.25">
      <c r="A445" s="275" t="s">
        <v>53</v>
      </c>
      <c r="B445" s="275"/>
      <c r="C445" s="275"/>
      <c r="D445" s="275"/>
      <c r="E445" s="275"/>
      <c r="F445" s="275"/>
      <c r="G445" s="275"/>
      <c r="H445" s="275"/>
      <c r="I445" s="275"/>
      <c r="J445" s="275"/>
      <c r="K445" s="275"/>
      <c r="L445" s="275"/>
      <c r="M445" s="275"/>
      <c r="N445" s="275"/>
      <c r="O445" s="5"/>
      <c r="P445" s="5"/>
      <c r="Q445" s="5"/>
      <c r="R445" s="5"/>
    </row>
    <row r="446" spans="1:18" x14ac:dyDescent="0.25">
      <c r="A446" s="275"/>
      <c r="B446" s="275"/>
      <c r="C446" s="275"/>
      <c r="D446" s="275"/>
      <c r="E446" s="275"/>
      <c r="F446" s="275"/>
      <c r="G446" s="275"/>
      <c r="H446" s="275"/>
      <c r="I446" s="275"/>
      <c r="J446" s="275"/>
      <c r="K446" s="275"/>
      <c r="L446" s="275"/>
      <c r="M446" s="275"/>
      <c r="N446" s="275"/>
      <c r="O446" s="5"/>
      <c r="P446" s="5"/>
      <c r="Q446" s="5"/>
      <c r="R446" s="5"/>
    </row>
    <row r="449" spans="1:18" ht="15.75" x14ac:dyDescent="0.25">
      <c r="A449" s="310" t="s">
        <v>263</v>
      </c>
      <c r="B449" s="310"/>
      <c r="C449" s="310"/>
      <c r="D449" s="310"/>
      <c r="E449" s="310"/>
      <c r="F449" s="310"/>
      <c r="G449" s="310"/>
      <c r="H449" s="310"/>
      <c r="I449" s="310"/>
      <c r="J449" s="310"/>
      <c r="K449" s="310"/>
      <c r="L449" s="310"/>
      <c r="M449" s="310"/>
      <c r="N449" s="310"/>
      <c r="O449" s="46"/>
      <c r="P449" s="46"/>
      <c r="Q449" s="46"/>
      <c r="R449" s="46"/>
    </row>
    <row r="451" spans="1:18" ht="63.75" x14ac:dyDescent="0.25">
      <c r="B451" s="87" t="s">
        <v>125</v>
      </c>
      <c r="C451" s="87" t="s">
        <v>129</v>
      </c>
      <c r="D451" s="311" t="s">
        <v>130</v>
      </c>
      <c r="E451" s="311"/>
    </row>
    <row r="452" spans="1:18" x14ac:dyDescent="0.25">
      <c r="B452" s="48" t="str">
        <f t="shared" ref="B452:B461" si="111">C416</f>
        <v/>
      </c>
      <c r="C452" s="49" t="str">
        <f t="shared" ref="C452:C461" si="112">I416</f>
        <v/>
      </c>
      <c r="D452" s="298" t="str">
        <f t="shared" ref="D452:D461" si="113">H223</f>
        <v/>
      </c>
      <c r="E452" s="298"/>
    </row>
    <row r="453" spans="1:18" x14ac:dyDescent="0.25">
      <c r="B453" s="48" t="str">
        <f t="shared" si="111"/>
        <v/>
      </c>
      <c r="C453" s="49" t="str">
        <f t="shared" si="112"/>
        <v/>
      </c>
      <c r="D453" s="298" t="str">
        <f t="shared" si="113"/>
        <v/>
      </c>
      <c r="E453" s="298"/>
    </row>
    <row r="454" spans="1:18" x14ac:dyDescent="0.25">
      <c r="B454" s="48" t="str">
        <f t="shared" si="111"/>
        <v/>
      </c>
      <c r="C454" s="49" t="str">
        <f t="shared" si="112"/>
        <v/>
      </c>
      <c r="D454" s="298" t="str">
        <f t="shared" si="113"/>
        <v/>
      </c>
      <c r="E454" s="298"/>
    </row>
    <row r="455" spans="1:18" x14ac:dyDescent="0.25">
      <c r="B455" s="48" t="str">
        <f t="shared" si="111"/>
        <v/>
      </c>
      <c r="C455" s="49" t="str">
        <f t="shared" si="112"/>
        <v/>
      </c>
      <c r="D455" s="298" t="str">
        <f t="shared" si="113"/>
        <v/>
      </c>
      <c r="E455" s="298"/>
    </row>
    <row r="456" spans="1:18" x14ac:dyDescent="0.25">
      <c r="B456" s="48" t="str">
        <f t="shared" si="111"/>
        <v/>
      </c>
      <c r="C456" s="49" t="str">
        <f t="shared" si="112"/>
        <v/>
      </c>
      <c r="D456" s="298" t="str">
        <f t="shared" si="113"/>
        <v/>
      </c>
      <c r="E456" s="298"/>
    </row>
    <row r="457" spans="1:18" x14ac:dyDescent="0.25">
      <c r="B457" s="48" t="str">
        <f t="shared" si="111"/>
        <v/>
      </c>
      <c r="C457" s="49" t="str">
        <f t="shared" si="112"/>
        <v/>
      </c>
      <c r="D457" s="298" t="str">
        <f t="shared" si="113"/>
        <v/>
      </c>
      <c r="E457" s="298"/>
    </row>
    <row r="458" spans="1:18" x14ac:dyDescent="0.25">
      <c r="B458" s="48" t="str">
        <f t="shared" si="111"/>
        <v/>
      </c>
      <c r="C458" s="49" t="str">
        <f t="shared" si="112"/>
        <v/>
      </c>
      <c r="D458" s="298" t="str">
        <f t="shared" si="113"/>
        <v/>
      </c>
      <c r="E458" s="298"/>
    </row>
    <row r="459" spans="1:18" x14ac:dyDescent="0.25">
      <c r="B459" s="48" t="str">
        <f t="shared" si="111"/>
        <v/>
      </c>
      <c r="C459" s="49" t="str">
        <f t="shared" si="112"/>
        <v/>
      </c>
      <c r="D459" s="298" t="str">
        <f t="shared" si="113"/>
        <v/>
      </c>
      <c r="E459" s="298"/>
    </row>
    <row r="460" spans="1:18" x14ac:dyDescent="0.25">
      <c r="B460" s="48" t="str">
        <f t="shared" si="111"/>
        <v/>
      </c>
      <c r="C460" s="49" t="str">
        <f t="shared" si="112"/>
        <v/>
      </c>
      <c r="D460" s="298" t="str">
        <f t="shared" si="113"/>
        <v/>
      </c>
      <c r="E460" s="298"/>
    </row>
    <row r="461" spans="1:18" x14ac:dyDescent="0.25">
      <c r="B461" s="48" t="str">
        <f t="shared" si="111"/>
        <v/>
      </c>
      <c r="C461" s="49" t="str">
        <f t="shared" si="112"/>
        <v/>
      </c>
      <c r="D461" s="298" t="str">
        <f t="shared" si="113"/>
        <v/>
      </c>
      <c r="E461" s="298"/>
    </row>
    <row r="474" spans="1:18" ht="15.75" customHeight="1" x14ac:dyDescent="0.25">
      <c r="A474" s="299" t="s">
        <v>253</v>
      </c>
      <c r="B474" s="299"/>
      <c r="C474" s="299"/>
      <c r="D474" s="299"/>
      <c r="E474" s="299"/>
      <c r="F474" s="299"/>
      <c r="G474" s="299"/>
      <c r="H474" s="299"/>
      <c r="I474" s="299"/>
      <c r="J474" s="299"/>
      <c r="K474" s="299"/>
      <c r="L474" s="299"/>
      <c r="M474" s="299"/>
      <c r="N474" s="299"/>
      <c r="O474" s="52"/>
      <c r="P474" s="52"/>
      <c r="Q474" s="52"/>
      <c r="R474" s="52"/>
    </row>
    <row r="475" spans="1:18" ht="15.75" x14ac:dyDescent="0.25">
      <c r="A475" s="299"/>
      <c r="B475" s="299"/>
      <c r="C475" s="299"/>
      <c r="D475" s="299"/>
      <c r="E475" s="299"/>
      <c r="F475" s="299"/>
      <c r="G475" s="299"/>
      <c r="H475" s="299"/>
      <c r="I475" s="299"/>
      <c r="J475" s="299"/>
      <c r="K475" s="299"/>
      <c r="L475" s="299"/>
      <c r="M475" s="299"/>
      <c r="N475" s="299"/>
      <c r="O475" s="52"/>
      <c r="P475" s="52"/>
      <c r="Q475" s="52"/>
      <c r="R475" s="52"/>
    </row>
    <row r="477" spans="1:18" ht="94.5" x14ac:dyDescent="0.25">
      <c r="B477" s="85" t="s">
        <v>250</v>
      </c>
      <c r="C477" s="85" t="s">
        <v>131</v>
      </c>
      <c r="D477" s="304" t="s">
        <v>132</v>
      </c>
      <c r="E477" s="304"/>
    </row>
    <row r="478" spans="1:18" x14ac:dyDescent="0.25">
      <c r="B478" s="48" t="str">
        <f t="shared" ref="B478:B487" si="114">C416</f>
        <v/>
      </c>
      <c r="C478" s="49" t="str">
        <f t="shared" ref="C478:C487" si="115">IF(J416&gt;0,J416,"")</f>
        <v/>
      </c>
      <c r="D478" s="298" t="str">
        <f t="shared" ref="D478:D487" si="116">I223</f>
        <v/>
      </c>
      <c r="E478" s="298"/>
    </row>
    <row r="479" spans="1:18" x14ac:dyDescent="0.25">
      <c r="B479" s="48" t="str">
        <f t="shared" si="114"/>
        <v/>
      </c>
      <c r="C479" s="49" t="str">
        <f t="shared" si="115"/>
        <v/>
      </c>
      <c r="D479" s="298" t="str">
        <f t="shared" si="116"/>
        <v/>
      </c>
      <c r="E479" s="298"/>
    </row>
    <row r="480" spans="1:18" x14ac:dyDescent="0.25">
      <c r="B480" s="48" t="str">
        <f t="shared" si="114"/>
        <v/>
      </c>
      <c r="C480" s="49" t="str">
        <f t="shared" si="115"/>
        <v/>
      </c>
      <c r="D480" s="298" t="str">
        <f t="shared" si="116"/>
        <v/>
      </c>
      <c r="E480" s="298"/>
    </row>
    <row r="481" spans="2:5" x14ac:dyDescent="0.25">
      <c r="B481" s="48" t="str">
        <f t="shared" si="114"/>
        <v/>
      </c>
      <c r="C481" s="49" t="str">
        <f t="shared" si="115"/>
        <v/>
      </c>
      <c r="D481" s="298" t="str">
        <f t="shared" si="116"/>
        <v/>
      </c>
      <c r="E481" s="298"/>
    </row>
    <row r="482" spans="2:5" x14ac:dyDescent="0.25">
      <c r="B482" s="48" t="str">
        <f t="shared" si="114"/>
        <v/>
      </c>
      <c r="C482" s="49" t="str">
        <f t="shared" si="115"/>
        <v/>
      </c>
      <c r="D482" s="298" t="str">
        <f t="shared" si="116"/>
        <v/>
      </c>
      <c r="E482" s="298"/>
    </row>
    <row r="483" spans="2:5" x14ac:dyDescent="0.25">
      <c r="B483" s="48" t="str">
        <f t="shared" si="114"/>
        <v/>
      </c>
      <c r="C483" s="49" t="str">
        <f t="shared" si="115"/>
        <v/>
      </c>
      <c r="D483" s="298" t="str">
        <f t="shared" si="116"/>
        <v/>
      </c>
      <c r="E483" s="298"/>
    </row>
    <row r="484" spans="2:5" x14ac:dyDescent="0.25">
      <c r="B484" s="48" t="str">
        <f t="shared" si="114"/>
        <v/>
      </c>
      <c r="C484" s="49" t="str">
        <f t="shared" si="115"/>
        <v/>
      </c>
      <c r="D484" s="298" t="str">
        <f t="shared" si="116"/>
        <v/>
      </c>
      <c r="E484" s="298"/>
    </row>
    <row r="485" spans="2:5" x14ac:dyDescent="0.25">
      <c r="B485" s="48" t="str">
        <f t="shared" si="114"/>
        <v/>
      </c>
      <c r="C485" s="49" t="str">
        <f t="shared" si="115"/>
        <v/>
      </c>
      <c r="D485" s="298" t="str">
        <f t="shared" si="116"/>
        <v/>
      </c>
      <c r="E485" s="298"/>
    </row>
    <row r="486" spans="2:5" x14ac:dyDescent="0.25">
      <c r="B486" s="48" t="str">
        <f t="shared" si="114"/>
        <v/>
      </c>
      <c r="C486" s="49" t="str">
        <f t="shared" si="115"/>
        <v/>
      </c>
      <c r="D486" s="298" t="str">
        <f t="shared" si="116"/>
        <v/>
      </c>
      <c r="E486" s="298"/>
    </row>
    <row r="487" spans="2:5" x14ac:dyDescent="0.25">
      <c r="B487" s="48" t="str">
        <f t="shared" si="114"/>
        <v/>
      </c>
      <c r="C487" s="49" t="str">
        <f t="shared" si="115"/>
        <v/>
      </c>
      <c r="D487" s="298" t="str">
        <f t="shared" si="116"/>
        <v/>
      </c>
      <c r="E487" s="298"/>
    </row>
    <row r="488" spans="2:5" x14ac:dyDescent="0.25">
      <c r="B488" s="51"/>
      <c r="C488" s="53"/>
      <c r="D488" s="53"/>
      <c r="E488" s="53"/>
    </row>
    <row r="489" spans="2:5" x14ac:dyDescent="0.25">
      <c r="B489" s="51"/>
      <c r="C489" s="53"/>
      <c r="D489" s="53"/>
      <c r="E489" s="53"/>
    </row>
    <row r="490" spans="2:5" x14ac:dyDescent="0.25">
      <c r="B490" s="51"/>
      <c r="C490" s="53"/>
      <c r="D490" s="53"/>
      <c r="E490" s="53"/>
    </row>
    <row r="491" spans="2:5" x14ac:dyDescent="0.25">
      <c r="B491" s="51"/>
      <c r="C491" s="53"/>
      <c r="D491" s="53"/>
      <c r="E491" s="53"/>
    </row>
    <row r="492" spans="2:5" x14ac:dyDescent="0.25">
      <c r="B492" s="51"/>
      <c r="C492" s="53"/>
      <c r="D492" s="53"/>
      <c r="E492" s="53"/>
    </row>
    <row r="493" spans="2:5" x14ac:dyDescent="0.25">
      <c r="B493" s="51"/>
      <c r="C493" s="53"/>
      <c r="D493" s="53"/>
      <c r="E493" s="53"/>
    </row>
    <row r="494" spans="2:5" x14ac:dyDescent="0.25">
      <c r="B494" s="51"/>
      <c r="C494" s="53"/>
      <c r="D494" s="53"/>
      <c r="E494" s="53"/>
    </row>
    <row r="495" spans="2:5" x14ac:dyDescent="0.25">
      <c r="B495" s="51"/>
      <c r="C495" s="53"/>
      <c r="D495" s="53"/>
      <c r="E495" s="53"/>
    </row>
    <row r="496" spans="2:5" x14ac:dyDescent="0.25">
      <c r="B496" s="51"/>
      <c r="C496" s="53"/>
      <c r="D496" s="53"/>
      <c r="E496" s="53"/>
    </row>
    <row r="497" spans="1:18" x14ac:dyDescent="0.25">
      <c r="B497" s="51"/>
      <c r="C497" s="53"/>
      <c r="D497" s="53"/>
      <c r="E497" s="53"/>
    </row>
    <row r="498" spans="1:18" x14ac:dyDescent="0.25">
      <c r="B498" s="51"/>
      <c r="C498" s="53"/>
      <c r="D498" s="53"/>
      <c r="E498" s="53"/>
    </row>
    <row r="499" spans="1:18" x14ac:dyDescent="0.25">
      <c r="B499" s="51"/>
      <c r="C499" s="53"/>
      <c r="D499" s="53"/>
      <c r="E499" s="53"/>
    </row>
    <row r="500" spans="1:18" x14ac:dyDescent="0.25">
      <c r="B500" s="51"/>
      <c r="C500" s="53"/>
      <c r="D500" s="53"/>
      <c r="E500" s="53"/>
    </row>
    <row r="501" spans="1:18" x14ac:dyDescent="0.25">
      <c r="B501" s="51"/>
      <c r="C501" s="53"/>
      <c r="D501" s="53"/>
      <c r="E501" s="53"/>
    </row>
    <row r="502" spans="1:18" x14ac:dyDescent="0.25">
      <c r="B502" s="51"/>
      <c r="C502" s="53"/>
      <c r="D502" s="53"/>
      <c r="E502" s="53"/>
    </row>
    <row r="503" spans="1:18" ht="15.75" x14ac:dyDescent="0.25">
      <c r="A503" s="305" t="s">
        <v>254</v>
      </c>
      <c r="B503" s="305"/>
      <c r="C503" s="305"/>
      <c r="D503" s="305"/>
      <c r="E503" s="305"/>
      <c r="F503" s="305"/>
      <c r="G503" s="305"/>
      <c r="H503" s="305"/>
      <c r="I503" s="305"/>
      <c r="J503" s="305"/>
      <c r="K503" s="305"/>
      <c r="L503" s="305"/>
      <c r="M503" s="305"/>
      <c r="N503" s="305"/>
      <c r="O503" s="46"/>
      <c r="P503" s="46"/>
      <c r="Q503" s="46"/>
      <c r="R503" s="46"/>
    </row>
    <row r="504" spans="1:18" ht="15" customHeight="1" x14ac:dyDescent="0.25">
      <c r="A504" s="275" t="s">
        <v>54</v>
      </c>
      <c r="B504" s="275"/>
      <c r="C504" s="275"/>
      <c r="D504" s="275"/>
      <c r="E504" s="275"/>
      <c r="F504" s="275"/>
      <c r="G504" s="275"/>
      <c r="H504" s="275"/>
      <c r="I504" s="275"/>
      <c r="J504" s="275"/>
      <c r="K504" s="275"/>
      <c r="L504" s="275"/>
      <c r="M504" s="275"/>
      <c r="N504" s="275"/>
      <c r="O504" s="275"/>
      <c r="P504" s="275"/>
      <c r="Q504" s="275"/>
      <c r="R504" s="5"/>
    </row>
    <row r="505" spans="1:18" x14ac:dyDescent="0.25">
      <c r="A505" s="275"/>
      <c r="B505" s="275"/>
      <c r="C505" s="275"/>
      <c r="D505" s="275"/>
      <c r="E505" s="275"/>
      <c r="F505" s="275"/>
      <c r="G505" s="275"/>
      <c r="H505" s="275"/>
      <c r="I505" s="275"/>
      <c r="J505" s="275"/>
      <c r="K505" s="275"/>
      <c r="L505" s="275"/>
      <c r="M505" s="275"/>
      <c r="N505" s="275"/>
      <c r="O505" s="275"/>
      <c r="P505" s="275"/>
      <c r="Q505" s="275"/>
      <c r="R505" s="5"/>
    </row>
    <row r="506" spans="1:18" ht="7.5" customHeight="1" x14ac:dyDescent="0.25"/>
    <row r="507" spans="1:18" x14ac:dyDescent="0.25">
      <c r="B507" s="69" t="s">
        <v>250</v>
      </c>
      <c r="C507" s="306" t="s">
        <v>134</v>
      </c>
      <c r="D507" s="306"/>
      <c r="E507" s="306"/>
      <c r="F507" s="306"/>
      <c r="G507" s="306" t="s">
        <v>133</v>
      </c>
      <c r="H507" s="306"/>
      <c r="I507" s="306"/>
      <c r="J507" s="306"/>
    </row>
    <row r="508" spans="1:18" ht="42.75" customHeight="1" x14ac:dyDescent="0.25">
      <c r="B508" s="70"/>
      <c r="C508" s="303" t="s">
        <v>55</v>
      </c>
      <c r="D508" s="303"/>
      <c r="E508" s="303" t="s">
        <v>57</v>
      </c>
      <c r="F508" s="303"/>
      <c r="G508" s="303" t="s">
        <v>55</v>
      </c>
      <c r="H508" s="303"/>
      <c r="I508" s="303" t="s">
        <v>56</v>
      </c>
      <c r="J508" s="303"/>
      <c r="K508" s="309"/>
      <c r="L508" s="309"/>
    </row>
    <row r="509" spans="1:18" x14ac:dyDescent="0.25">
      <c r="B509" s="54" t="str">
        <f t="shared" ref="B509:B518" si="117">C416</f>
        <v/>
      </c>
      <c r="C509" s="307" t="str">
        <f>IF(B509="","",IF(H223&gt;=80%,"EE",IF(AND(H223&gt;=70%, H223&lt;80%),"ME",IF(AND(H223&gt;=60%,H223&lt;70%),"PE",IF(AND(H223&lt;60%,H223&gt;=0%),"DNME","")))))</f>
        <v/>
      </c>
      <c r="D509" s="308"/>
      <c r="E509" s="307" t="str">
        <f>IF(B509="","",IF(I223&gt;=80%,"EE",IF(AND(I223&gt;=70%, I223&lt;80%),"ME",IF(AND(I223&gt;=60%,I223&lt;70%),"PE",IF(AND(I223&lt;60%,I223&gt;=0%),"DNME","")))))</f>
        <v/>
      </c>
      <c r="F509" s="308"/>
      <c r="G509" s="307" t="str">
        <f>IF(B509="","",IF(I416&gt;=80%,"EE",IF(AND(I416&gt;=70%, I416&lt;80%),"ME",IF(AND(I416&gt;=60%,I416&lt;70%),"PE",IF(AND(I416&lt;60%,I416&gt;=0%),"DNME","")))))</f>
        <v/>
      </c>
      <c r="H509" s="308"/>
      <c r="I509" s="307" t="str">
        <f>IF(B509="","",IF(J416&gt;=80%,"EE",IF(AND(J416&gt;=70%, J416&lt;80%),"ME",IF(AND(J416&gt;=60%,J416&lt;70%),"PE",IF(AND(J416&lt;60%,J416&gt;=0%),"DNME","")))))</f>
        <v/>
      </c>
      <c r="J509" s="308"/>
      <c r="K509" s="50"/>
    </row>
    <row r="510" spans="1:18" x14ac:dyDescent="0.25">
      <c r="B510" s="54" t="str">
        <f t="shared" si="117"/>
        <v/>
      </c>
      <c r="C510" s="307" t="str">
        <f t="shared" ref="C510:C518" si="118">IF(B510="","",IF(H224&gt;=80%,"EE",IF(AND(H224&gt;=70%, H224&lt;80%),"ME",IF(AND(H224&gt;=60%,H224&lt;70%),"PE",IF(AND(H224&lt;60%,H224&gt;=0%),"DNME","")))))</f>
        <v/>
      </c>
      <c r="D510" s="308"/>
      <c r="E510" s="307" t="str">
        <f t="shared" ref="E510:E518" si="119">IF(B510="","",IF(I224&gt;=80%,"EE",IF(AND(I224&gt;=70%, I224&lt;80%),"ME",IF(AND(I224&gt;=60%,I224&lt;70%),"PE",IF(AND(I224&lt;60%,I224&gt;=0%),"DNME","")))))</f>
        <v/>
      </c>
      <c r="F510" s="308"/>
      <c r="G510" s="307" t="str">
        <f t="shared" ref="G510:G518" si="120">IF(B510="","",IF(I417&gt;=80%,"EE",IF(AND(I417&gt;=70%, I417&lt;80%),"ME",IF(AND(I417&gt;=60%,I417&lt;70%),"PE",IF(AND(I417&lt;60%,I417&gt;=0%),"DNME","")))))</f>
        <v/>
      </c>
      <c r="H510" s="308"/>
      <c r="I510" s="307" t="str">
        <f t="shared" ref="I510:I518" si="121">IF(B510="","",IF(J417&gt;=80%,"EE",IF(AND(J417&gt;=70%, J417&lt;80%),"ME",IF(AND(J417&gt;=60%,J417&lt;70%),"PE",IF(AND(J417&lt;60%,J417&gt;=0%),"DNME","")))))</f>
        <v/>
      </c>
      <c r="J510" s="308"/>
      <c r="K510" s="50"/>
    </row>
    <row r="511" spans="1:18" x14ac:dyDescent="0.25">
      <c r="B511" s="54" t="str">
        <f t="shared" si="117"/>
        <v/>
      </c>
      <c r="C511" s="307" t="str">
        <f t="shared" si="118"/>
        <v/>
      </c>
      <c r="D511" s="308"/>
      <c r="E511" s="307" t="str">
        <f t="shared" si="119"/>
        <v/>
      </c>
      <c r="F511" s="308"/>
      <c r="G511" s="307" t="str">
        <f t="shared" si="120"/>
        <v/>
      </c>
      <c r="H511" s="308"/>
      <c r="I511" s="307" t="str">
        <f t="shared" si="121"/>
        <v/>
      </c>
      <c r="J511" s="308"/>
      <c r="K511" s="50"/>
    </row>
    <row r="512" spans="1:18" x14ac:dyDescent="0.25">
      <c r="B512" s="54" t="str">
        <f t="shared" si="117"/>
        <v/>
      </c>
      <c r="C512" s="307" t="str">
        <f t="shared" si="118"/>
        <v/>
      </c>
      <c r="D512" s="308"/>
      <c r="E512" s="307" t="str">
        <f t="shared" si="119"/>
        <v/>
      </c>
      <c r="F512" s="308"/>
      <c r="G512" s="307" t="str">
        <f t="shared" si="120"/>
        <v/>
      </c>
      <c r="H512" s="308"/>
      <c r="I512" s="307" t="str">
        <f t="shared" si="121"/>
        <v/>
      </c>
      <c r="J512" s="308"/>
      <c r="K512" s="50"/>
    </row>
    <row r="513" spans="1:11" x14ac:dyDescent="0.25">
      <c r="B513" s="54" t="str">
        <f t="shared" si="117"/>
        <v/>
      </c>
      <c r="C513" s="307" t="str">
        <f t="shared" si="118"/>
        <v/>
      </c>
      <c r="D513" s="308"/>
      <c r="E513" s="307" t="str">
        <f t="shared" si="119"/>
        <v/>
      </c>
      <c r="F513" s="308"/>
      <c r="G513" s="307" t="str">
        <f t="shared" si="120"/>
        <v/>
      </c>
      <c r="H513" s="308"/>
      <c r="I513" s="307" t="str">
        <f t="shared" si="121"/>
        <v/>
      </c>
      <c r="J513" s="308"/>
      <c r="K513" s="50"/>
    </row>
    <row r="514" spans="1:11" x14ac:dyDescent="0.25">
      <c r="B514" s="54" t="str">
        <f t="shared" si="117"/>
        <v/>
      </c>
      <c r="C514" s="307" t="str">
        <f t="shared" si="118"/>
        <v/>
      </c>
      <c r="D514" s="308"/>
      <c r="E514" s="307" t="str">
        <f t="shared" si="119"/>
        <v/>
      </c>
      <c r="F514" s="308"/>
      <c r="G514" s="307" t="str">
        <f t="shared" si="120"/>
        <v/>
      </c>
      <c r="H514" s="308"/>
      <c r="I514" s="307" t="str">
        <f t="shared" si="121"/>
        <v/>
      </c>
      <c r="J514" s="308"/>
    </row>
    <row r="515" spans="1:11" x14ac:dyDescent="0.25">
      <c r="B515" s="54" t="str">
        <f t="shared" si="117"/>
        <v/>
      </c>
      <c r="C515" s="307" t="str">
        <f t="shared" si="118"/>
        <v/>
      </c>
      <c r="D515" s="308"/>
      <c r="E515" s="307" t="str">
        <f t="shared" si="119"/>
        <v/>
      </c>
      <c r="F515" s="308"/>
      <c r="G515" s="307" t="str">
        <f t="shared" si="120"/>
        <v/>
      </c>
      <c r="H515" s="308"/>
      <c r="I515" s="307" t="str">
        <f t="shared" si="121"/>
        <v/>
      </c>
      <c r="J515" s="308"/>
    </row>
    <row r="516" spans="1:11" x14ac:dyDescent="0.25">
      <c r="B516" s="54" t="str">
        <f t="shared" si="117"/>
        <v/>
      </c>
      <c r="C516" s="307" t="str">
        <f t="shared" si="118"/>
        <v/>
      </c>
      <c r="D516" s="308"/>
      <c r="E516" s="307" t="str">
        <f t="shared" si="119"/>
        <v/>
      </c>
      <c r="F516" s="308"/>
      <c r="G516" s="307" t="str">
        <f t="shared" si="120"/>
        <v/>
      </c>
      <c r="H516" s="308"/>
      <c r="I516" s="307" t="str">
        <f t="shared" si="121"/>
        <v/>
      </c>
      <c r="J516" s="308"/>
    </row>
    <row r="517" spans="1:11" x14ac:dyDescent="0.25">
      <c r="B517" s="54" t="str">
        <f t="shared" si="117"/>
        <v/>
      </c>
      <c r="C517" s="307" t="str">
        <f t="shared" si="118"/>
        <v/>
      </c>
      <c r="D517" s="308"/>
      <c r="E517" s="307" t="str">
        <f t="shared" si="119"/>
        <v/>
      </c>
      <c r="F517" s="308"/>
      <c r="G517" s="307" t="str">
        <f t="shared" si="120"/>
        <v/>
      </c>
      <c r="H517" s="308"/>
      <c r="I517" s="307" t="str">
        <f t="shared" si="121"/>
        <v/>
      </c>
      <c r="J517" s="308"/>
    </row>
    <row r="518" spans="1:11" x14ac:dyDescent="0.25">
      <c r="B518" s="54" t="str">
        <f t="shared" si="117"/>
        <v/>
      </c>
      <c r="C518" s="298" t="str">
        <f t="shared" si="118"/>
        <v/>
      </c>
      <c r="D518" s="298"/>
      <c r="E518" s="298" t="str">
        <f t="shared" si="119"/>
        <v/>
      </c>
      <c r="F518" s="298"/>
      <c r="G518" s="298" t="str">
        <f t="shared" si="120"/>
        <v/>
      </c>
      <c r="H518" s="298"/>
      <c r="I518" s="298" t="str">
        <f t="shared" si="121"/>
        <v/>
      </c>
      <c r="J518" s="298"/>
    </row>
    <row r="519" spans="1:11" x14ac:dyDescent="0.25">
      <c r="B519" s="235"/>
      <c r="C519" s="315"/>
      <c r="D519" s="315"/>
      <c r="E519" s="315"/>
      <c r="F519" s="315"/>
      <c r="G519" s="315"/>
      <c r="H519" s="315"/>
      <c r="I519" s="315"/>
      <c r="J519" s="315"/>
    </row>
    <row r="520" spans="1:11" ht="1.5" customHeight="1" x14ac:dyDescent="0.25"/>
    <row r="521" spans="1:11" ht="14.25" customHeight="1" x14ac:dyDescent="0.25">
      <c r="A521" s="164" t="s">
        <v>256</v>
      </c>
    </row>
    <row r="522" spans="1:11" ht="39" x14ac:dyDescent="0.25">
      <c r="A522" s="213" t="s">
        <v>127</v>
      </c>
      <c r="B522" s="229" t="s">
        <v>259</v>
      </c>
      <c r="C522" s="229" t="s">
        <v>260</v>
      </c>
      <c r="D522" s="195"/>
      <c r="E522" s="214" t="s">
        <v>261</v>
      </c>
      <c r="F522" s="214" t="s">
        <v>259</v>
      </c>
      <c r="G522" s="214" t="s">
        <v>260</v>
      </c>
    </row>
    <row r="523" spans="1:11" x14ac:dyDescent="0.25">
      <c r="A523" s="241"/>
      <c r="B523" s="215" t="str">
        <f>IF(A523="","",HLOOKUP(A523,$J$395:$Q$406,12,FALSE))</f>
        <v/>
      </c>
      <c r="C523" s="215" t="str">
        <f>IF(A523="","",HLOOKUP(A523,$B$326:$I$337,12,FALSE))</f>
        <v/>
      </c>
      <c r="D523" s="195"/>
      <c r="E523" s="216" t="str">
        <f t="shared" ref="E523:E530" si="122">IF(A523="","",A523)</f>
        <v/>
      </c>
      <c r="F523" s="228" t="str">
        <f t="shared" ref="F523:G530" si="123">IF(B523="","",IF(B523&gt;=80%,"EE",IF(AND(B523&gt;=70%, B523&lt;80%),"ME",IF(AND(B523&gt;=60%,B523&lt;70%),"PE",IF(AND(B523&lt;60%,B523&gt;0%),"DNME","")))))</f>
        <v/>
      </c>
      <c r="G523" s="228" t="str">
        <f t="shared" si="123"/>
        <v/>
      </c>
    </row>
    <row r="524" spans="1:11" x14ac:dyDescent="0.25">
      <c r="A524" s="241"/>
      <c r="B524" s="215" t="str">
        <f t="shared" ref="B524:B530" si="124">IF(A524="","",HLOOKUP(A524,$J$395:$Q$406,12,FALSE))</f>
        <v/>
      </c>
      <c r="C524" s="215" t="str">
        <f t="shared" ref="C524:C530" si="125">IF(A524="","",HLOOKUP(A524,$B$326:$I$337,12,FALSE))</f>
        <v/>
      </c>
      <c r="D524" s="195"/>
      <c r="E524" s="216" t="str">
        <f t="shared" si="122"/>
        <v/>
      </c>
      <c r="F524" s="228" t="str">
        <f t="shared" si="123"/>
        <v/>
      </c>
      <c r="G524" s="228" t="str">
        <f t="shared" si="123"/>
        <v/>
      </c>
    </row>
    <row r="525" spans="1:11" x14ac:dyDescent="0.25">
      <c r="A525" s="241"/>
      <c r="B525" s="215" t="str">
        <f t="shared" si="124"/>
        <v/>
      </c>
      <c r="C525" s="215" t="str">
        <f t="shared" si="125"/>
        <v/>
      </c>
      <c r="D525" s="195"/>
      <c r="E525" s="216" t="str">
        <f t="shared" si="122"/>
        <v/>
      </c>
      <c r="F525" s="228" t="str">
        <f t="shared" si="123"/>
        <v/>
      </c>
      <c r="G525" s="228" t="str">
        <f t="shared" si="123"/>
        <v/>
      </c>
    </row>
    <row r="526" spans="1:11" x14ac:dyDescent="0.25">
      <c r="A526" s="241"/>
      <c r="B526" s="215" t="str">
        <f t="shared" si="124"/>
        <v/>
      </c>
      <c r="C526" s="215" t="str">
        <f t="shared" si="125"/>
        <v/>
      </c>
      <c r="D526" s="195"/>
      <c r="E526" s="216" t="str">
        <f t="shared" si="122"/>
        <v/>
      </c>
      <c r="F526" s="228" t="str">
        <f t="shared" si="123"/>
        <v/>
      </c>
      <c r="G526" s="228" t="str">
        <f t="shared" si="123"/>
        <v/>
      </c>
    </row>
    <row r="527" spans="1:11" x14ac:dyDescent="0.25">
      <c r="A527" s="241"/>
      <c r="B527" s="215" t="str">
        <f t="shared" si="124"/>
        <v/>
      </c>
      <c r="C527" s="215" t="str">
        <f t="shared" si="125"/>
        <v/>
      </c>
      <c r="D527" s="195"/>
      <c r="E527" s="216" t="str">
        <f t="shared" si="122"/>
        <v/>
      </c>
      <c r="F527" s="228" t="str">
        <f t="shared" si="123"/>
        <v/>
      </c>
      <c r="G527" s="228" t="str">
        <f t="shared" si="123"/>
        <v/>
      </c>
    </row>
    <row r="528" spans="1:11" x14ac:dyDescent="0.25">
      <c r="A528" s="241"/>
      <c r="B528" s="215" t="str">
        <f t="shared" si="124"/>
        <v/>
      </c>
      <c r="C528" s="215" t="str">
        <f t="shared" si="125"/>
        <v/>
      </c>
      <c r="D528" s="195"/>
      <c r="E528" s="216" t="str">
        <f t="shared" si="122"/>
        <v/>
      </c>
      <c r="F528" s="228" t="str">
        <f t="shared" si="123"/>
        <v/>
      </c>
      <c r="G528" s="228" t="str">
        <f t="shared" si="123"/>
        <v/>
      </c>
    </row>
    <row r="529" spans="1:18" x14ac:dyDescent="0.25">
      <c r="A529" s="241"/>
      <c r="B529" s="215" t="str">
        <f t="shared" si="124"/>
        <v/>
      </c>
      <c r="C529" s="215" t="str">
        <f t="shared" si="125"/>
        <v/>
      </c>
      <c r="D529" s="195"/>
      <c r="E529" s="216" t="str">
        <f t="shared" si="122"/>
        <v/>
      </c>
      <c r="F529" s="228" t="str">
        <f t="shared" si="123"/>
        <v/>
      </c>
      <c r="G529" s="228" t="str">
        <f t="shared" si="123"/>
        <v/>
      </c>
    </row>
    <row r="530" spans="1:18" x14ac:dyDescent="0.25">
      <c r="A530" s="241"/>
      <c r="B530" s="215" t="str">
        <f t="shared" si="124"/>
        <v/>
      </c>
      <c r="C530" s="215" t="str">
        <f t="shared" si="125"/>
        <v/>
      </c>
      <c r="D530" s="195"/>
      <c r="E530" s="216" t="str">
        <f t="shared" si="122"/>
        <v/>
      </c>
      <c r="F530" s="228" t="str">
        <f t="shared" si="123"/>
        <v/>
      </c>
      <c r="G530" s="228" t="str">
        <f t="shared" si="123"/>
        <v/>
      </c>
    </row>
    <row r="534" spans="1:18" ht="20.25" x14ac:dyDescent="0.3">
      <c r="A534" s="276" t="s">
        <v>135</v>
      </c>
      <c r="B534" s="277"/>
      <c r="C534" s="277"/>
      <c r="D534" s="277"/>
      <c r="E534" s="277"/>
      <c r="F534" s="277"/>
      <c r="G534" s="277"/>
      <c r="H534" s="277"/>
      <c r="I534" s="277"/>
      <c r="J534" s="277"/>
      <c r="K534" s="277"/>
      <c r="L534" s="277"/>
      <c r="M534" s="277"/>
      <c r="N534" s="277"/>
      <c r="O534" s="7"/>
      <c r="P534" s="7"/>
      <c r="Q534" s="7"/>
      <c r="R534" s="7"/>
    </row>
    <row r="536" spans="1:18" x14ac:dyDescent="0.25">
      <c r="A536" s="275" t="s">
        <v>62</v>
      </c>
      <c r="B536" s="275"/>
      <c r="C536" s="275"/>
      <c r="D536" s="275"/>
      <c r="E536" s="275"/>
      <c r="F536" s="275"/>
      <c r="G536" s="275"/>
      <c r="H536" s="275"/>
      <c r="I536" s="275"/>
      <c r="J536" s="275"/>
      <c r="K536" s="275"/>
      <c r="L536" s="275"/>
      <c r="M536" s="275"/>
      <c r="N536" s="275"/>
      <c r="O536" s="5"/>
      <c r="P536" s="5"/>
      <c r="Q536" s="5"/>
      <c r="R536" s="5"/>
    </row>
    <row r="537" spans="1:18" x14ac:dyDescent="0.25">
      <c r="A537" s="275"/>
      <c r="B537" s="275"/>
      <c r="C537" s="275"/>
      <c r="D537" s="275"/>
      <c r="E537" s="275"/>
      <c r="F537" s="275"/>
      <c r="G537" s="275"/>
      <c r="H537" s="275"/>
      <c r="I537" s="275"/>
      <c r="J537" s="275"/>
      <c r="K537" s="275"/>
      <c r="L537" s="275"/>
      <c r="M537" s="275"/>
      <c r="N537" s="275"/>
      <c r="O537" s="5"/>
      <c r="P537" s="5"/>
      <c r="Q537" s="5"/>
      <c r="R537" s="5"/>
    </row>
    <row r="538" spans="1:18" x14ac:dyDescent="0.25">
      <c r="A538" s="292">
        <v>1</v>
      </c>
      <c r="B538" s="292"/>
      <c r="C538" s="292"/>
      <c r="D538" s="292"/>
      <c r="E538" s="292"/>
      <c r="F538" s="292"/>
      <c r="G538" s="292"/>
      <c r="H538" s="292"/>
      <c r="I538" s="292"/>
      <c r="J538" s="292"/>
      <c r="K538" s="292"/>
      <c r="L538" s="292"/>
      <c r="M538" s="292"/>
      <c r="N538" s="292"/>
      <c r="O538" s="292"/>
    </row>
    <row r="539" spans="1:18" x14ac:dyDescent="0.25">
      <c r="A539" s="292">
        <v>2</v>
      </c>
      <c r="B539" s="292"/>
      <c r="C539" s="292"/>
      <c r="D539" s="292"/>
      <c r="E539" s="292"/>
      <c r="F539" s="292"/>
      <c r="G539" s="292"/>
      <c r="H539" s="292"/>
      <c r="I539" s="292"/>
      <c r="J539" s="292"/>
      <c r="K539" s="292"/>
      <c r="L539" s="292"/>
      <c r="M539" s="292"/>
      <c r="N539" s="292"/>
      <c r="O539" s="292"/>
    </row>
    <row r="540" spans="1:18" x14ac:dyDescent="0.25">
      <c r="A540" s="292">
        <v>3</v>
      </c>
      <c r="B540" s="292"/>
      <c r="C540" s="292"/>
      <c r="D540" s="292"/>
      <c r="E540" s="292"/>
      <c r="F540" s="292"/>
      <c r="G540" s="292"/>
      <c r="H540" s="292"/>
      <c r="I540" s="292"/>
      <c r="J540" s="292"/>
      <c r="K540" s="292"/>
      <c r="L540" s="292"/>
      <c r="M540" s="292"/>
      <c r="N540" s="292"/>
      <c r="O540" s="292"/>
    </row>
    <row r="541" spans="1:18" x14ac:dyDescent="0.25">
      <c r="A541" s="292">
        <v>4</v>
      </c>
      <c r="B541" s="292"/>
      <c r="C541" s="292"/>
      <c r="D541" s="292"/>
      <c r="E541" s="292"/>
      <c r="F541" s="292"/>
      <c r="G541" s="292"/>
      <c r="H541" s="292"/>
      <c r="I541" s="292"/>
      <c r="J541" s="292"/>
      <c r="K541" s="292"/>
      <c r="L541" s="292"/>
      <c r="M541" s="292"/>
      <c r="N541" s="292"/>
      <c r="O541" s="292"/>
    </row>
    <row r="542" spans="1:18" x14ac:dyDescent="0.25">
      <c r="A542" s="292">
        <v>5</v>
      </c>
      <c r="B542" s="292"/>
      <c r="C542" s="292"/>
      <c r="D542" s="292"/>
      <c r="E542" s="292"/>
      <c r="F542" s="292"/>
      <c r="G542" s="292"/>
      <c r="H542" s="292"/>
      <c r="I542" s="292"/>
      <c r="J542" s="292"/>
      <c r="K542" s="292"/>
      <c r="L542" s="292"/>
      <c r="M542" s="292"/>
      <c r="N542" s="292"/>
      <c r="O542" s="292"/>
    </row>
    <row r="543" spans="1:18" x14ac:dyDescent="0.25">
      <c r="A543" s="292">
        <v>6</v>
      </c>
      <c r="B543" s="292"/>
      <c r="C543" s="292"/>
      <c r="D543" s="292"/>
      <c r="E543" s="292"/>
      <c r="F543" s="292"/>
      <c r="G543" s="292"/>
      <c r="H543" s="292"/>
      <c r="I543" s="292"/>
      <c r="J543" s="292"/>
      <c r="K543" s="292"/>
      <c r="L543" s="292"/>
      <c r="M543" s="292"/>
      <c r="N543" s="292"/>
      <c r="O543" s="292"/>
    </row>
    <row r="544" spans="1:18" x14ac:dyDescent="0.25">
      <c r="A544" s="292">
        <v>7</v>
      </c>
      <c r="B544" s="292"/>
      <c r="C544" s="292"/>
      <c r="D544" s="292"/>
      <c r="E544" s="292"/>
      <c r="F544" s="292"/>
      <c r="G544" s="292"/>
      <c r="H544" s="292"/>
      <c r="I544" s="292"/>
      <c r="J544" s="292"/>
      <c r="K544" s="292"/>
      <c r="L544" s="292"/>
      <c r="M544" s="292"/>
      <c r="N544" s="292"/>
      <c r="O544" s="292"/>
    </row>
    <row r="545" spans="1:18" x14ac:dyDescent="0.25">
      <c r="A545" s="292">
        <v>8</v>
      </c>
      <c r="B545" s="292"/>
      <c r="C545" s="292"/>
      <c r="D545" s="292"/>
      <c r="E545" s="292"/>
      <c r="F545" s="292"/>
      <c r="G545" s="292"/>
      <c r="H545" s="292"/>
      <c r="I545" s="292"/>
      <c r="J545" s="292"/>
      <c r="K545" s="292"/>
      <c r="L545" s="292"/>
      <c r="M545" s="292"/>
      <c r="N545" s="292"/>
      <c r="O545" s="292"/>
    </row>
    <row r="546" spans="1:18" x14ac:dyDescent="0.25">
      <c r="A546" s="292">
        <v>9</v>
      </c>
      <c r="B546" s="292"/>
      <c r="C546" s="292"/>
      <c r="D546" s="292"/>
      <c r="E546" s="292"/>
      <c r="F546" s="292"/>
      <c r="G546" s="292"/>
      <c r="H546" s="292"/>
      <c r="I546" s="292"/>
      <c r="J546" s="292"/>
      <c r="K546" s="292"/>
      <c r="L546" s="292"/>
      <c r="M546" s="292"/>
      <c r="N546" s="292"/>
      <c r="O546" s="292"/>
    </row>
    <row r="549" spans="1:18" ht="20.25" x14ac:dyDescent="0.3">
      <c r="A549" s="276" t="s">
        <v>136</v>
      </c>
      <c r="B549" s="277"/>
      <c r="C549" s="277"/>
      <c r="D549" s="277"/>
      <c r="E549" s="277"/>
      <c r="F549" s="277"/>
      <c r="G549" s="277"/>
      <c r="H549" s="277"/>
      <c r="I549" s="277"/>
      <c r="J549" s="277"/>
      <c r="K549" s="277"/>
      <c r="L549" s="277"/>
      <c r="M549" s="277"/>
      <c r="N549" s="277"/>
      <c r="O549" s="7"/>
      <c r="P549" s="7"/>
      <c r="Q549" s="7"/>
      <c r="R549" s="7"/>
    </row>
    <row r="551" spans="1:18" x14ac:dyDescent="0.25">
      <c r="A551" s="293" t="s">
        <v>63</v>
      </c>
      <c r="B551" s="293"/>
      <c r="C551" s="293"/>
      <c r="D551" s="293"/>
      <c r="E551" s="293"/>
      <c r="F551" s="293"/>
      <c r="G551" s="293"/>
      <c r="H551" s="293"/>
      <c r="I551" s="293"/>
      <c r="J551" s="293"/>
      <c r="K551" s="293"/>
      <c r="L551" s="293"/>
      <c r="M551" s="293"/>
      <c r="N551" s="293"/>
      <c r="O551" s="3"/>
      <c r="P551" s="3"/>
      <c r="Q551" s="3"/>
      <c r="R551" s="3"/>
    </row>
    <row r="552" spans="1:18" x14ac:dyDescent="0.25">
      <c r="A552" s="292">
        <v>1</v>
      </c>
      <c r="B552" s="292"/>
      <c r="C552" s="292"/>
      <c r="D552" s="292"/>
      <c r="E552" s="292"/>
      <c r="F552" s="292"/>
      <c r="G552" s="292"/>
      <c r="H552" s="292"/>
      <c r="I552" s="292"/>
      <c r="J552" s="292"/>
      <c r="K552" s="292"/>
      <c r="L552" s="292"/>
      <c r="M552" s="292"/>
      <c r="N552" s="292"/>
      <c r="O552" s="292"/>
    </row>
    <row r="553" spans="1:18" x14ac:dyDescent="0.25">
      <c r="A553" s="292">
        <v>2</v>
      </c>
      <c r="B553" s="292"/>
      <c r="C553" s="292"/>
      <c r="D553" s="292"/>
      <c r="E553" s="292"/>
      <c r="F553" s="292"/>
      <c r="G553" s="292"/>
      <c r="H553" s="292"/>
      <c r="I553" s="292"/>
      <c r="J553" s="292"/>
      <c r="K553" s="292"/>
      <c r="L553" s="292"/>
      <c r="M553" s="292"/>
      <c r="N553" s="292"/>
      <c r="O553" s="292"/>
    </row>
    <row r="554" spans="1:18" x14ac:dyDescent="0.25">
      <c r="A554" s="292">
        <v>3</v>
      </c>
      <c r="B554" s="292"/>
      <c r="C554" s="292"/>
      <c r="D554" s="292"/>
      <c r="E554" s="292"/>
      <c r="F554" s="292"/>
      <c r="G554" s="292"/>
      <c r="H554" s="292"/>
      <c r="I554" s="292"/>
      <c r="J554" s="292"/>
      <c r="K554" s="292"/>
      <c r="L554" s="292"/>
      <c r="M554" s="292"/>
      <c r="N554" s="292"/>
      <c r="O554" s="292"/>
    </row>
    <row r="555" spans="1:18" x14ac:dyDescent="0.25">
      <c r="A555" s="292">
        <v>4</v>
      </c>
      <c r="B555" s="292"/>
      <c r="C555" s="292"/>
      <c r="D555" s="292"/>
      <c r="E555" s="292"/>
      <c r="F555" s="292"/>
      <c r="G555" s="292"/>
      <c r="H555" s="292"/>
      <c r="I555" s="292"/>
      <c r="J555" s="292"/>
      <c r="K555" s="292"/>
      <c r="L555" s="292"/>
      <c r="M555" s="292"/>
      <c r="N555" s="292"/>
      <c r="O555" s="292"/>
    </row>
    <row r="556" spans="1:18" x14ac:dyDescent="0.25">
      <c r="A556" s="292">
        <v>5</v>
      </c>
      <c r="B556" s="292"/>
      <c r="C556" s="292"/>
      <c r="D556" s="292"/>
      <c r="E556" s="292"/>
      <c r="F556" s="292"/>
      <c r="G556" s="292"/>
      <c r="H556" s="292"/>
      <c r="I556" s="292"/>
      <c r="J556" s="292"/>
      <c r="K556" s="292"/>
      <c r="L556" s="292"/>
      <c r="M556" s="292"/>
      <c r="N556" s="292"/>
      <c r="O556" s="292"/>
    </row>
    <row r="557" spans="1:18" x14ac:dyDescent="0.25">
      <c r="A557" s="292">
        <v>6</v>
      </c>
      <c r="B557" s="292"/>
      <c r="C557" s="292"/>
      <c r="D557" s="292"/>
      <c r="E557" s="292"/>
      <c r="F557" s="292"/>
      <c r="G557" s="292"/>
      <c r="H557" s="292"/>
      <c r="I557" s="292"/>
      <c r="J557" s="292"/>
      <c r="K557" s="292"/>
      <c r="L557" s="292"/>
      <c r="M557" s="292"/>
      <c r="N557" s="292"/>
      <c r="O557" s="292"/>
    </row>
    <row r="558" spans="1:18" x14ac:dyDescent="0.25">
      <c r="A558" s="292">
        <v>7</v>
      </c>
      <c r="B558" s="292"/>
      <c r="C558" s="292"/>
      <c r="D558" s="292"/>
      <c r="E558" s="292"/>
      <c r="F558" s="292"/>
      <c r="G558" s="292"/>
      <c r="H558" s="292"/>
      <c r="I558" s="292"/>
      <c r="J558" s="292"/>
      <c r="K558" s="292"/>
      <c r="L558" s="292"/>
      <c r="M558" s="292"/>
      <c r="N558" s="292"/>
      <c r="O558" s="292"/>
    </row>
    <row r="559" spans="1:18" x14ac:dyDescent="0.25">
      <c r="A559" s="292">
        <v>8</v>
      </c>
      <c r="B559" s="292"/>
      <c r="C559" s="292"/>
      <c r="D559" s="292"/>
      <c r="E559" s="292"/>
      <c r="F559" s="292"/>
      <c r="G559" s="292"/>
      <c r="H559" s="292"/>
      <c r="I559" s="292"/>
      <c r="J559" s="292"/>
      <c r="K559" s="292"/>
      <c r="L559" s="292"/>
      <c r="M559" s="292"/>
      <c r="N559" s="292"/>
      <c r="O559" s="292"/>
    </row>
    <row r="560" spans="1:18" x14ac:dyDescent="0.25">
      <c r="A560" s="292">
        <v>9</v>
      </c>
      <c r="B560" s="292"/>
      <c r="C560" s="292"/>
      <c r="D560" s="292"/>
      <c r="E560" s="292"/>
      <c r="F560" s="292"/>
      <c r="G560" s="292"/>
      <c r="H560" s="292"/>
      <c r="I560" s="292"/>
      <c r="J560" s="292"/>
      <c r="K560" s="292"/>
      <c r="L560" s="292"/>
      <c r="M560" s="292"/>
      <c r="N560" s="292"/>
      <c r="O560" s="292"/>
    </row>
    <row r="561" spans="1:15" x14ac:dyDescent="0.25">
      <c r="A561" s="292">
        <v>10</v>
      </c>
      <c r="B561" s="292"/>
      <c r="C561" s="292"/>
      <c r="D561" s="292"/>
      <c r="E561" s="292"/>
      <c r="F561" s="292"/>
      <c r="G561" s="292"/>
      <c r="H561" s="292"/>
      <c r="I561" s="292"/>
      <c r="J561" s="292"/>
      <c r="K561" s="292"/>
      <c r="L561" s="292"/>
      <c r="M561" s="292"/>
      <c r="N561" s="292"/>
      <c r="O561" s="292"/>
    </row>
    <row r="562" spans="1:15" x14ac:dyDescent="0.25">
      <c r="A562" s="176"/>
      <c r="B562" s="176"/>
      <c r="C562" s="176"/>
      <c r="D562" s="176"/>
      <c r="E562" s="176"/>
      <c r="F562" s="176"/>
      <c r="G562" s="176"/>
      <c r="H562" s="176"/>
      <c r="I562" s="176"/>
      <c r="J562" s="176"/>
      <c r="K562" s="176"/>
      <c r="L562" s="176"/>
      <c r="M562" s="176"/>
      <c r="N562" s="176"/>
      <c r="O562" s="176"/>
    </row>
    <row r="563" spans="1:15" x14ac:dyDescent="0.25">
      <c r="A563" s="176"/>
      <c r="B563" s="176"/>
      <c r="C563" s="176"/>
      <c r="D563" s="176"/>
      <c r="E563" s="176"/>
      <c r="F563" s="176"/>
      <c r="G563" s="176"/>
      <c r="H563" s="176"/>
      <c r="I563" s="176"/>
      <c r="J563" s="176"/>
      <c r="K563" s="176"/>
      <c r="L563" s="176"/>
      <c r="M563" s="176"/>
      <c r="N563" s="176"/>
      <c r="O563" s="176"/>
    </row>
    <row r="564" spans="1:15" x14ac:dyDescent="0.25">
      <c r="A564" s="176"/>
      <c r="B564" s="176"/>
      <c r="C564" s="176"/>
      <c r="D564" s="176"/>
      <c r="E564" s="176"/>
      <c r="F564" s="176"/>
      <c r="G564" s="176"/>
      <c r="H564" s="176"/>
      <c r="I564" s="176"/>
      <c r="J564" s="176"/>
      <c r="K564" s="176"/>
      <c r="L564" s="176"/>
      <c r="M564" s="176"/>
      <c r="N564" s="176"/>
      <c r="O564" s="176"/>
    </row>
    <row r="565" spans="1:15" x14ac:dyDescent="0.25">
      <c r="A565" s="294"/>
      <c r="B565" s="294"/>
      <c r="C565" s="294"/>
      <c r="D565" s="294"/>
      <c r="E565" s="294"/>
      <c r="F565" s="294"/>
      <c r="G565" s="294"/>
      <c r="H565" s="294"/>
      <c r="I565" s="294"/>
      <c r="J565" s="294"/>
      <c r="K565" s="294"/>
      <c r="L565" s="294"/>
      <c r="M565" s="294"/>
      <c r="N565" s="294"/>
      <c r="O565" s="294"/>
    </row>
    <row r="566" spans="1:15" ht="20.25" x14ac:dyDescent="0.3">
      <c r="A566" s="276" t="s">
        <v>200</v>
      </c>
      <c r="B566" s="277"/>
      <c r="C566" s="277"/>
      <c r="D566" s="277"/>
      <c r="E566" s="277"/>
      <c r="F566" s="277"/>
      <c r="G566" s="277"/>
      <c r="H566" s="277"/>
      <c r="I566" s="277"/>
      <c r="J566" s="277"/>
      <c r="K566" s="277"/>
      <c r="L566" s="277"/>
      <c r="M566" s="277"/>
      <c r="N566" s="277"/>
      <c r="O566" s="106"/>
    </row>
    <row r="567" spans="1:15" x14ac:dyDescent="0.25">
      <c r="A567" s="278" t="s">
        <v>197</v>
      </c>
      <c r="B567" s="279"/>
      <c r="C567" s="279"/>
      <c r="D567" s="279"/>
      <c r="E567" s="280"/>
      <c r="F567" s="278" t="s">
        <v>198</v>
      </c>
      <c r="G567" s="279"/>
      <c r="H567" s="279"/>
      <c r="I567" s="279"/>
      <c r="J567" s="280"/>
      <c r="K567" s="278" t="s">
        <v>199</v>
      </c>
      <c r="L567" s="279"/>
      <c r="M567" s="279"/>
      <c r="N567" s="279"/>
      <c r="O567" s="280"/>
    </row>
    <row r="568" spans="1:15" x14ac:dyDescent="0.25">
      <c r="A568" s="266">
        <v>1</v>
      </c>
      <c r="B568" s="267"/>
      <c r="C568" s="267"/>
      <c r="D568" s="267"/>
      <c r="E568" s="268"/>
      <c r="F568" s="266"/>
      <c r="G568" s="267"/>
      <c r="H568" s="267"/>
      <c r="I568" s="267"/>
      <c r="J568" s="268"/>
      <c r="K568" s="266"/>
      <c r="L568" s="267"/>
      <c r="M568" s="267"/>
      <c r="N568" s="267"/>
      <c r="O568" s="268"/>
    </row>
    <row r="569" spans="1:15" x14ac:dyDescent="0.25">
      <c r="A569" s="269"/>
      <c r="B569" s="270"/>
      <c r="C569" s="270"/>
      <c r="D569" s="270"/>
      <c r="E569" s="271"/>
      <c r="F569" s="269"/>
      <c r="G569" s="270"/>
      <c r="H569" s="270"/>
      <c r="I569" s="270"/>
      <c r="J569" s="271"/>
      <c r="K569" s="269"/>
      <c r="L569" s="270"/>
      <c r="M569" s="270"/>
      <c r="N569" s="270"/>
      <c r="O569" s="271"/>
    </row>
    <row r="570" spans="1:15" x14ac:dyDescent="0.25">
      <c r="A570" s="272"/>
      <c r="B570" s="273"/>
      <c r="C570" s="273"/>
      <c r="D570" s="273"/>
      <c r="E570" s="274"/>
      <c r="F570" s="272"/>
      <c r="G570" s="273"/>
      <c r="H570" s="273"/>
      <c r="I570" s="273"/>
      <c r="J570" s="274"/>
      <c r="K570" s="272"/>
      <c r="L570" s="273"/>
      <c r="M570" s="273"/>
      <c r="N570" s="273"/>
      <c r="O570" s="274"/>
    </row>
    <row r="571" spans="1:15" x14ac:dyDescent="0.25">
      <c r="A571" s="266">
        <v>2</v>
      </c>
      <c r="B571" s="267"/>
      <c r="C571" s="267"/>
      <c r="D571" s="267"/>
      <c r="E571" s="268"/>
      <c r="F571" s="266"/>
      <c r="G571" s="267"/>
      <c r="H571" s="267"/>
      <c r="I571" s="267"/>
      <c r="J571" s="268"/>
      <c r="K571" s="266"/>
      <c r="L571" s="267"/>
      <c r="M571" s="267"/>
      <c r="N571" s="267"/>
      <c r="O571" s="268"/>
    </row>
    <row r="572" spans="1:15" x14ac:dyDescent="0.25">
      <c r="A572" s="269"/>
      <c r="B572" s="270"/>
      <c r="C572" s="270"/>
      <c r="D572" s="270"/>
      <c r="E572" s="271"/>
      <c r="F572" s="269"/>
      <c r="G572" s="270"/>
      <c r="H572" s="270"/>
      <c r="I572" s="270"/>
      <c r="J572" s="271"/>
      <c r="K572" s="269"/>
      <c r="L572" s="270"/>
      <c r="M572" s="270"/>
      <c r="N572" s="270"/>
      <c r="O572" s="271"/>
    </row>
    <row r="573" spans="1:15" x14ac:dyDescent="0.25">
      <c r="A573" s="272"/>
      <c r="B573" s="273"/>
      <c r="C573" s="273"/>
      <c r="D573" s="273"/>
      <c r="E573" s="274"/>
      <c r="F573" s="272"/>
      <c r="G573" s="273"/>
      <c r="H573" s="273"/>
      <c r="I573" s="273"/>
      <c r="J573" s="274"/>
      <c r="K573" s="272"/>
      <c r="L573" s="273"/>
      <c r="M573" s="273"/>
      <c r="N573" s="273"/>
      <c r="O573" s="274"/>
    </row>
    <row r="574" spans="1:15" x14ac:dyDescent="0.25">
      <c r="A574" s="266">
        <v>3</v>
      </c>
      <c r="B574" s="267"/>
      <c r="C574" s="267"/>
      <c r="D574" s="267"/>
      <c r="E574" s="268"/>
      <c r="F574" s="266"/>
      <c r="G574" s="267"/>
      <c r="H574" s="267"/>
      <c r="I574" s="267"/>
      <c r="J574" s="268"/>
      <c r="K574" s="266"/>
      <c r="L574" s="267"/>
      <c r="M574" s="267"/>
      <c r="N574" s="267"/>
      <c r="O574" s="268"/>
    </row>
    <row r="575" spans="1:15" x14ac:dyDescent="0.25">
      <c r="A575" s="269"/>
      <c r="B575" s="270"/>
      <c r="C575" s="270"/>
      <c r="D575" s="270"/>
      <c r="E575" s="271"/>
      <c r="F575" s="269"/>
      <c r="G575" s="270"/>
      <c r="H575" s="270"/>
      <c r="I575" s="270"/>
      <c r="J575" s="271"/>
      <c r="K575" s="269"/>
      <c r="L575" s="270"/>
      <c r="M575" s="270"/>
      <c r="N575" s="270"/>
      <c r="O575" s="271"/>
    </row>
    <row r="576" spans="1:15" x14ac:dyDescent="0.25">
      <c r="A576" s="272"/>
      <c r="B576" s="273"/>
      <c r="C576" s="273"/>
      <c r="D576" s="273"/>
      <c r="E576" s="274"/>
      <c r="F576" s="272"/>
      <c r="G576" s="273"/>
      <c r="H576" s="273"/>
      <c r="I576" s="273"/>
      <c r="J576" s="274"/>
      <c r="K576" s="272"/>
      <c r="L576" s="273"/>
      <c r="M576" s="273"/>
      <c r="N576" s="273"/>
      <c r="O576" s="274"/>
    </row>
    <row r="577" spans="1:15" x14ac:dyDescent="0.25">
      <c r="A577" s="266">
        <v>4</v>
      </c>
      <c r="B577" s="267"/>
      <c r="C577" s="267"/>
      <c r="D577" s="267"/>
      <c r="E577" s="268"/>
      <c r="F577" s="266"/>
      <c r="G577" s="267"/>
      <c r="H577" s="267"/>
      <c r="I577" s="267"/>
      <c r="J577" s="268"/>
      <c r="K577" s="266"/>
      <c r="L577" s="267"/>
      <c r="M577" s="267"/>
      <c r="N577" s="267"/>
      <c r="O577" s="268"/>
    </row>
    <row r="578" spans="1:15" x14ac:dyDescent="0.25">
      <c r="A578" s="269"/>
      <c r="B578" s="270"/>
      <c r="C578" s="270"/>
      <c r="D578" s="270"/>
      <c r="E578" s="271"/>
      <c r="F578" s="269"/>
      <c r="G578" s="270"/>
      <c r="H578" s="270"/>
      <c r="I578" s="270"/>
      <c r="J578" s="271"/>
      <c r="K578" s="269"/>
      <c r="L578" s="270"/>
      <c r="M578" s="270"/>
      <c r="N578" s="270"/>
      <c r="O578" s="271"/>
    </row>
    <row r="579" spans="1:15" x14ac:dyDescent="0.25">
      <c r="A579" s="272"/>
      <c r="B579" s="273"/>
      <c r="C579" s="273"/>
      <c r="D579" s="273"/>
      <c r="E579" s="274"/>
      <c r="F579" s="272"/>
      <c r="G579" s="273"/>
      <c r="H579" s="273"/>
      <c r="I579" s="273"/>
      <c r="J579" s="274"/>
      <c r="K579" s="272"/>
      <c r="L579" s="273"/>
      <c r="M579" s="273"/>
      <c r="N579" s="273"/>
      <c r="O579" s="274"/>
    </row>
    <row r="580" spans="1:15" x14ac:dyDescent="0.25">
      <c r="A580" s="1" t="s">
        <v>1</v>
      </c>
      <c r="B580" s="1"/>
      <c r="C580" s="1"/>
      <c r="D580" s="1" t="s">
        <v>140</v>
      </c>
      <c r="E580" s="1">
        <f>D129</f>
        <v>0</v>
      </c>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t="s">
        <v>137</v>
      </c>
      <c r="B582" s="1"/>
      <c r="C582" s="1"/>
      <c r="D582" s="1" t="s">
        <v>140</v>
      </c>
      <c r="E582" s="295">
        <f ca="1">TODAY()</f>
        <v>45435</v>
      </c>
      <c r="F582" s="296"/>
      <c r="G582" s="296"/>
      <c r="H582" s="296"/>
      <c r="I582" s="296"/>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293" t="s">
        <v>138</v>
      </c>
      <c r="B584" s="293"/>
      <c r="C584" s="293"/>
      <c r="D584" s="1" t="s">
        <v>140</v>
      </c>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293" t="s">
        <v>139</v>
      </c>
      <c r="B586" s="293"/>
      <c r="C586" s="293"/>
      <c r="D586" s="1" t="s">
        <v>140</v>
      </c>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293" t="s">
        <v>137</v>
      </c>
      <c r="B588" s="293"/>
      <c r="C588" s="293"/>
      <c r="D588" s="1" t="s">
        <v>140</v>
      </c>
      <c r="E588" s="295">
        <f ca="1">TODAY()</f>
        <v>45435</v>
      </c>
      <c r="F588" s="296"/>
      <c r="G588" s="296"/>
      <c r="H588" s="296"/>
      <c r="I588" s="296"/>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293" t="s">
        <v>138</v>
      </c>
      <c r="B590" s="293"/>
      <c r="C590" s="293"/>
      <c r="D590" s="1" t="s">
        <v>140</v>
      </c>
      <c r="E590" s="1"/>
      <c r="F590" s="1"/>
      <c r="G590" s="1"/>
      <c r="H590" s="1"/>
      <c r="I590" s="1"/>
      <c r="J590" s="1"/>
      <c r="K590" s="1"/>
      <c r="L590" s="1"/>
      <c r="M590" s="1"/>
      <c r="N590" s="1"/>
      <c r="O590" s="1"/>
    </row>
  </sheetData>
  <sheetProtection algorithmName="SHA-512" hashValue="E8dsaluy00zrtTb1rKINSEhPx4cQg6C/H+0mPZaMi+EDOqWzi2vlsmfUUgn8KnvNY8byM7q3Q+3AESQbeeyzgw==" saltValue="WltqD66fluncpBzeykhGUQ==" spinCount="100000" sheet="1" objects="1" scenarios="1"/>
  <mergeCells count="385">
    <mergeCell ref="A37:O37"/>
    <mergeCell ref="C44:L45"/>
    <mergeCell ref="C46:L47"/>
    <mergeCell ref="A148:L148"/>
    <mergeCell ref="A149:L149"/>
    <mergeCell ref="A150:L150"/>
    <mergeCell ref="A84:Q86"/>
    <mergeCell ref="A69:Q70"/>
    <mergeCell ref="A71:Q73"/>
    <mergeCell ref="A142:L142"/>
    <mergeCell ref="J33:L33"/>
    <mergeCell ref="B180:Q180"/>
    <mergeCell ref="B188:Q188"/>
    <mergeCell ref="K230:L230"/>
    <mergeCell ref="B193:M193"/>
    <mergeCell ref="B117:N118"/>
    <mergeCell ref="A120:S120"/>
    <mergeCell ref="I229:J229"/>
    <mergeCell ref="I230:J230"/>
    <mergeCell ref="A145:L145"/>
    <mergeCell ref="I222:J222"/>
    <mergeCell ref="K222:L222"/>
    <mergeCell ref="I223:J223"/>
    <mergeCell ref="K223:L223"/>
    <mergeCell ref="K224:L224"/>
    <mergeCell ref="A75:Q76"/>
    <mergeCell ref="A78:Q79"/>
    <mergeCell ref="A81:Q82"/>
    <mergeCell ref="K109:M109"/>
    <mergeCell ref="A114:S114"/>
    <mergeCell ref="I228:J228"/>
    <mergeCell ref="E110:G113"/>
    <mergeCell ref="H110:J113"/>
    <mergeCell ref="D128:K128"/>
    <mergeCell ref="I519:J519"/>
    <mergeCell ref="G518:H518"/>
    <mergeCell ref="G519:H519"/>
    <mergeCell ref="I509:J509"/>
    <mergeCell ref="B390:N390"/>
    <mergeCell ref="B391:N391"/>
    <mergeCell ref="B392:N392"/>
    <mergeCell ref="I510:J510"/>
    <mergeCell ref="I511:J511"/>
    <mergeCell ref="I512:J512"/>
    <mergeCell ref="I513:J513"/>
    <mergeCell ref="G517:H517"/>
    <mergeCell ref="C511:D511"/>
    <mergeCell ref="C514:D514"/>
    <mergeCell ref="C515:D515"/>
    <mergeCell ref="C516:D516"/>
    <mergeCell ref="C518:D518"/>
    <mergeCell ref="C517:D517"/>
    <mergeCell ref="K227:L227"/>
    <mergeCell ref="I517:J517"/>
    <mergeCell ref="I518:J518"/>
    <mergeCell ref="K312:L312"/>
    <mergeCell ref="K313:L313"/>
    <mergeCell ref="K229:L229"/>
    <mergeCell ref="I321:J321"/>
    <mergeCell ref="K320:L320"/>
    <mergeCell ref="K321:L321"/>
    <mergeCell ref="K322:L322"/>
    <mergeCell ref="I231:J231"/>
    <mergeCell ref="I232:J232"/>
    <mergeCell ref="K228:L228"/>
    <mergeCell ref="K232:L232"/>
    <mergeCell ref="I227:J227"/>
    <mergeCell ref="H109:J109"/>
    <mergeCell ref="A146:L146"/>
    <mergeCell ref="B109:D109"/>
    <mergeCell ref="B110:D113"/>
    <mergeCell ref="D170:E170"/>
    <mergeCell ref="B121:S121"/>
    <mergeCell ref="A151:L151"/>
    <mergeCell ref="B116:J116"/>
    <mergeCell ref="B108:D108"/>
    <mergeCell ref="B115:J115"/>
    <mergeCell ref="A127:C127"/>
    <mergeCell ref="D129:K129"/>
    <mergeCell ref="D130:K130"/>
    <mergeCell ref="B170:C170"/>
    <mergeCell ref="K110:M113"/>
    <mergeCell ref="A143:L143"/>
    <mergeCell ref="A144:L144"/>
    <mergeCell ref="A128:C128"/>
    <mergeCell ref="A139:L139"/>
    <mergeCell ref="T312:Y312"/>
    <mergeCell ref="F166:G166"/>
    <mergeCell ref="F167:G167"/>
    <mergeCell ref="F168:G168"/>
    <mergeCell ref="F169:G169"/>
    <mergeCell ref="F170:G170"/>
    <mergeCell ref="F171:G171"/>
    <mergeCell ref="B179:Q179"/>
    <mergeCell ref="D173:E173"/>
    <mergeCell ref="D171:E171"/>
    <mergeCell ref="B192:M192"/>
    <mergeCell ref="B187:Q187"/>
    <mergeCell ref="B173:C173"/>
    <mergeCell ref="F173:G173"/>
    <mergeCell ref="F172:G172"/>
    <mergeCell ref="A178:M178"/>
    <mergeCell ref="B194:M194"/>
    <mergeCell ref="A200:L200"/>
    <mergeCell ref="I225:J225"/>
    <mergeCell ref="I226:J226"/>
    <mergeCell ref="B197:Q197"/>
    <mergeCell ref="A140:L140"/>
    <mergeCell ref="O137:P151"/>
    <mergeCell ref="A141:L141"/>
    <mergeCell ref="A138:L138"/>
    <mergeCell ref="D168:E168"/>
    <mergeCell ref="A156:S156"/>
    <mergeCell ref="I158:L158"/>
    <mergeCell ref="B119:S119"/>
    <mergeCell ref="B122:S122"/>
    <mergeCell ref="A134:Q135"/>
    <mergeCell ref="A147:L147"/>
    <mergeCell ref="D131:K131"/>
    <mergeCell ref="D127:K127"/>
    <mergeCell ref="O136:P136"/>
    <mergeCell ref="O152:P152"/>
    <mergeCell ref="A137:L137"/>
    <mergeCell ref="M158:Q158"/>
    <mergeCell ref="M159:Q161"/>
    <mergeCell ref="A158:H158"/>
    <mergeCell ref="A159:H161"/>
    <mergeCell ref="A152:L152"/>
    <mergeCell ref="A157:Q157"/>
    <mergeCell ref="H108:J108"/>
    <mergeCell ref="D172:E172"/>
    <mergeCell ref="B171:C171"/>
    <mergeCell ref="B172:C172"/>
    <mergeCell ref="B168:C168"/>
    <mergeCell ref="A136:L136"/>
    <mergeCell ref="A129:C129"/>
    <mergeCell ref="A130:C130"/>
    <mergeCell ref="A131:C131"/>
    <mergeCell ref="D169:E169"/>
    <mergeCell ref="D167:E167"/>
    <mergeCell ref="F165:G165"/>
    <mergeCell ref="B164:C164"/>
    <mergeCell ref="F164:G164"/>
    <mergeCell ref="B167:C167"/>
    <mergeCell ref="D165:E165"/>
    <mergeCell ref="D166:E166"/>
    <mergeCell ref="A235:A236"/>
    <mergeCell ref="A176:M176"/>
    <mergeCell ref="B195:M195"/>
    <mergeCell ref="A175:N175"/>
    <mergeCell ref="A220:S220"/>
    <mergeCell ref="B196:M196"/>
    <mergeCell ref="B201:L201"/>
    <mergeCell ref="A250:A251"/>
    <mergeCell ref="A154:H154"/>
    <mergeCell ref="I159:L161"/>
    <mergeCell ref="D164:E164"/>
    <mergeCell ref="B169:C169"/>
    <mergeCell ref="B166:C166"/>
    <mergeCell ref="B165:C165"/>
    <mergeCell ref="B393:N393"/>
    <mergeCell ref="A388:N389"/>
    <mergeCell ref="D417:E417"/>
    <mergeCell ref="J417:K417"/>
    <mergeCell ref="I315:J315"/>
    <mergeCell ref="L415:M415"/>
    <mergeCell ref="K314:L314"/>
    <mergeCell ref="I317:J317"/>
    <mergeCell ref="I320:J320"/>
    <mergeCell ref="K317:L317"/>
    <mergeCell ref="F415:H415"/>
    <mergeCell ref="J415:K415"/>
    <mergeCell ref="D415:E415"/>
    <mergeCell ref="A387:N387"/>
    <mergeCell ref="I318:J318"/>
    <mergeCell ref="I322:J322"/>
    <mergeCell ref="K319:L319"/>
    <mergeCell ref="I316:J316"/>
    <mergeCell ref="D422:E422"/>
    <mergeCell ref="J419:K419"/>
    <mergeCell ref="J416:K416"/>
    <mergeCell ref="D419:E419"/>
    <mergeCell ref="D420:E420"/>
    <mergeCell ref="F416:H416"/>
    <mergeCell ref="F417:H417"/>
    <mergeCell ref="F418:H418"/>
    <mergeCell ref="F419:H419"/>
    <mergeCell ref="D418:E418"/>
    <mergeCell ref="D416:E416"/>
    <mergeCell ref="D452:E452"/>
    <mergeCell ref="D453:E453"/>
    <mergeCell ref="G507:J507"/>
    <mergeCell ref="E511:F511"/>
    <mergeCell ref="C519:D519"/>
    <mergeCell ref="C513:D513"/>
    <mergeCell ref="E517:F517"/>
    <mergeCell ref="A503:N503"/>
    <mergeCell ref="C512:D512"/>
    <mergeCell ref="E516:F516"/>
    <mergeCell ref="C510:D510"/>
    <mergeCell ref="I514:J514"/>
    <mergeCell ref="I515:J515"/>
    <mergeCell ref="I516:J516"/>
    <mergeCell ref="E515:F515"/>
    <mergeCell ref="G514:H514"/>
    <mergeCell ref="E514:F514"/>
    <mergeCell ref="C509:D509"/>
    <mergeCell ref="G509:H509"/>
    <mergeCell ref="G510:H510"/>
    <mergeCell ref="G511:H511"/>
    <mergeCell ref="G512:H512"/>
    <mergeCell ref="G513:H513"/>
    <mergeCell ref="E518:F518"/>
    <mergeCell ref="A445:N446"/>
    <mergeCell ref="A414:N414"/>
    <mergeCell ref="A449:N449"/>
    <mergeCell ref="D451:E451"/>
    <mergeCell ref="D426:E426"/>
    <mergeCell ref="D427:E427"/>
    <mergeCell ref="L422:M422"/>
    <mergeCell ref="J420:K420"/>
    <mergeCell ref="J418:K418"/>
    <mergeCell ref="F426:H426"/>
    <mergeCell ref="J421:K421"/>
    <mergeCell ref="J422:K422"/>
    <mergeCell ref="J423:K423"/>
    <mergeCell ref="J424:K424"/>
    <mergeCell ref="J425:K425"/>
    <mergeCell ref="F424:H424"/>
    <mergeCell ref="D423:E423"/>
    <mergeCell ref="D424:E424"/>
    <mergeCell ref="D425:E425"/>
    <mergeCell ref="F420:H420"/>
    <mergeCell ref="F422:H422"/>
    <mergeCell ref="F423:H423"/>
    <mergeCell ref="F425:H425"/>
    <mergeCell ref="D421:E421"/>
    <mergeCell ref="D454:E454"/>
    <mergeCell ref="D455:E455"/>
    <mergeCell ref="C507:F507"/>
    <mergeCell ref="C508:D508"/>
    <mergeCell ref="E508:F508"/>
    <mergeCell ref="D486:E486"/>
    <mergeCell ref="E512:F512"/>
    <mergeCell ref="E509:F509"/>
    <mergeCell ref="E510:F510"/>
    <mergeCell ref="A590:C590"/>
    <mergeCell ref="D482:E482"/>
    <mergeCell ref="D483:E483"/>
    <mergeCell ref="D484:E484"/>
    <mergeCell ref="D481:E481"/>
    <mergeCell ref="D478:E478"/>
    <mergeCell ref="D479:E479"/>
    <mergeCell ref="D480:E480"/>
    <mergeCell ref="D456:E456"/>
    <mergeCell ref="D457:E457"/>
    <mergeCell ref="D461:E461"/>
    <mergeCell ref="A474:N475"/>
    <mergeCell ref="D460:E460"/>
    <mergeCell ref="A534:N534"/>
    <mergeCell ref="G508:H508"/>
    <mergeCell ref="I508:J508"/>
    <mergeCell ref="D487:E487"/>
    <mergeCell ref="D477:E477"/>
    <mergeCell ref="A536:N537"/>
    <mergeCell ref="K508:L508"/>
    <mergeCell ref="E513:F513"/>
    <mergeCell ref="E519:F519"/>
    <mergeCell ref="G515:H515"/>
    <mergeCell ref="G516:H516"/>
    <mergeCell ref="A538:O538"/>
    <mergeCell ref="A539:O539"/>
    <mergeCell ref="A540:O540"/>
    <mergeCell ref="A541:O541"/>
    <mergeCell ref="A542:O542"/>
    <mergeCell ref="A543:O543"/>
    <mergeCell ref="E582:I582"/>
    <mergeCell ref="E588:I588"/>
    <mergeCell ref="B235:L235"/>
    <mergeCell ref="B250:L250"/>
    <mergeCell ref="B265:L265"/>
    <mergeCell ref="B280:L280"/>
    <mergeCell ref="B296:L296"/>
    <mergeCell ref="A584:C584"/>
    <mergeCell ref="A586:C586"/>
    <mergeCell ref="A588:C588"/>
    <mergeCell ref="D485:E485"/>
    <mergeCell ref="D458:E458"/>
    <mergeCell ref="D459:E459"/>
    <mergeCell ref="F427:H427"/>
    <mergeCell ref="J426:K426"/>
    <mergeCell ref="J427:K427"/>
    <mergeCell ref="F421:H421"/>
    <mergeCell ref="A444:N444"/>
    <mergeCell ref="A551:N551"/>
    <mergeCell ref="A549:N549"/>
    <mergeCell ref="A565:O565"/>
    <mergeCell ref="A561:O561"/>
    <mergeCell ref="A554:O554"/>
    <mergeCell ref="A555:O555"/>
    <mergeCell ref="A556:O556"/>
    <mergeCell ref="A557:O557"/>
    <mergeCell ref="A558:O558"/>
    <mergeCell ref="A560:O560"/>
    <mergeCell ref="K315:L315"/>
    <mergeCell ref="K316:L316"/>
    <mergeCell ref="K318:L318"/>
    <mergeCell ref="I319:J319"/>
    <mergeCell ref="B181:Q181"/>
    <mergeCell ref="B182:Q182"/>
    <mergeCell ref="B183:Q183"/>
    <mergeCell ref="B185:Q185"/>
    <mergeCell ref="B186:Q186"/>
    <mergeCell ref="B184:Q184"/>
    <mergeCell ref="A311:J311"/>
    <mergeCell ref="I314:J314"/>
    <mergeCell ref="M313:N313"/>
    <mergeCell ref="A296:A297"/>
    <mergeCell ref="I313:J313"/>
    <mergeCell ref="A221:G221"/>
    <mergeCell ref="K225:L225"/>
    <mergeCell ref="A265:A266"/>
    <mergeCell ref="K231:L231"/>
    <mergeCell ref="I312:J312"/>
    <mergeCell ref="K226:L226"/>
    <mergeCell ref="I224:J224"/>
    <mergeCell ref="A280:A281"/>
    <mergeCell ref="A201:A202"/>
    <mergeCell ref="L423:M423"/>
    <mergeCell ref="L424:M424"/>
    <mergeCell ref="L425:M425"/>
    <mergeCell ref="L416:M416"/>
    <mergeCell ref="L417:M417"/>
    <mergeCell ref="L418:M418"/>
    <mergeCell ref="L419:M419"/>
    <mergeCell ref="L420:M420"/>
    <mergeCell ref="L421:M421"/>
    <mergeCell ref="L426:M426"/>
    <mergeCell ref="K574:O576"/>
    <mergeCell ref="K577:O579"/>
    <mergeCell ref="A574:E576"/>
    <mergeCell ref="A577:E579"/>
    <mergeCell ref="F568:J570"/>
    <mergeCell ref="F571:J573"/>
    <mergeCell ref="F574:J576"/>
    <mergeCell ref="F577:J579"/>
    <mergeCell ref="A504:Q505"/>
    <mergeCell ref="A566:N566"/>
    <mergeCell ref="A567:E567"/>
    <mergeCell ref="F567:J567"/>
    <mergeCell ref="K567:O567"/>
    <mergeCell ref="A568:E570"/>
    <mergeCell ref="A571:E573"/>
    <mergeCell ref="K568:O570"/>
    <mergeCell ref="K571:O573"/>
    <mergeCell ref="A544:O544"/>
    <mergeCell ref="A545:O545"/>
    <mergeCell ref="A546:O546"/>
    <mergeCell ref="A552:O552"/>
    <mergeCell ref="A553:O553"/>
    <mergeCell ref="A559:O559"/>
    <mergeCell ref="A21:Q23"/>
    <mergeCell ref="A28:R28"/>
    <mergeCell ref="A27:R27"/>
    <mergeCell ref="F24:M24"/>
    <mergeCell ref="A30:R30"/>
    <mergeCell ref="A123:R125"/>
    <mergeCell ref="A67:O67"/>
    <mergeCell ref="A31:R31"/>
    <mergeCell ref="A89:S89"/>
    <mergeCell ref="A90:S90"/>
    <mergeCell ref="A91:S91"/>
    <mergeCell ref="A92:S92"/>
    <mergeCell ref="A93:S93"/>
    <mergeCell ref="A103:S103"/>
    <mergeCell ref="E108:G108"/>
    <mergeCell ref="K108:M108"/>
    <mergeCell ref="A94:S94"/>
    <mergeCell ref="A100:S100"/>
    <mergeCell ref="A101:S101"/>
    <mergeCell ref="A105:S105"/>
    <mergeCell ref="A107:S107"/>
    <mergeCell ref="A102:S102"/>
    <mergeCell ref="A104:S104"/>
    <mergeCell ref="E109:G109"/>
  </mergeCells>
  <phoneticPr fontId="13" type="noConversion"/>
  <dataValidations count="5">
    <dataValidation type="list" allowBlank="1" showInputMessage="1" showErrorMessage="1" sqref="B203:L219" xr:uid="{00000000-0002-0000-0000-000000000000}">
      <formula1>$V$201:$V$202</formula1>
    </dataValidation>
    <dataValidation type="list" allowBlank="1" showInputMessage="1" showErrorMessage="1" sqref="A313:A322" xr:uid="{00000000-0002-0000-0000-000001000000}">
      <formula1>$Z$179:$Z$188</formula1>
    </dataValidation>
    <dataValidation type="list" allowBlank="1" showInputMessage="1" showErrorMessage="1" sqref="C198:M199 B197:B199" xr:uid="{00000000-0002-0000-0000-000002000000}">
      <formula1>$Y$201:$Y$202</formula1>
    </dataValidation>
    <dataValidation type="list" allowBlank="1" showInputMessage="1" showErrorMessage="1" sqref="A523:A530" xr:uid="{00000000-0002-0000-0000-000003000000}">
      <formula1>$AB$192:$AB$199</formula1>
    </dataValidation>
    <dataValidation type="list" allowBlank="1" showInputMessage="1" showErrorMessage="1" sqref="F24" xr:uid="{00000000-0002-0000-0000-000004000000}">
      <formula1>$Y$18:$Y$21</formula1>
    </dataValidation>
  </dataValidations>
  <pageMargins left="0.7" right="0.7" top="0.75" bottom="0.75" header="0.3" footer="0.3"/>
  <pageSetup paperSize="9" orientation="landscape" r:id="rId1"/>
  <headerFooter differentFirst="1">
    <oddFooter>&amp;C&amp;"Cambria,Regular"Page &amp;P of &amp;N</oddFooter>
  </headerFooter>
  <ignoredErrors>
    <ignoredError sqref="D23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87" r:id="rId4" name="Check Box 67">
              <controlPr locked="0" defaultSize="0" autoFill="0" autoLine="0" autoPict="0">
                <anchor moveWithCells="1">
                  <from>
                    <xdr:col>0</xdr:col>
                    <xdr:colOff>85725</xdr:colOff>
                    <xdr:row>192</xdr:row>
                    <xdr:rowOff>19050</xdr:rowOff>
                  </from>
                  <to>
                    <xdr:col>17</xdr:col>
                    <xdr:colOff>152400</xdr:colOff>
                    <xdr:row>192</xdr:row>
                    <xdr:rowOff>180975</xdr:rowOff>
                  </to>
                </anchor>
              </controlPr>
            </control>
          </mc:Choice>
        </mc:AlternateContent>
        <mc:AlternateContent xmlns:mc="http://schemas.openxmlformats.org/markup-compatibility/2006">
          <mc:Choice Requires="x14">
            <control shapeId="5188" r:id="rId5" name="Check Box 68">
              <controlPr locked="0" defaultSize="0" autoFill="0" autoLine="0" autoPict="0">
                <anchor moveWithCells="1">
                  <from>
                    <xdr:col>0</xdr:col>
                    <xdr:colOff>85725</xdr:colOff>
                    <xdr:row>193</xdr:row>
                    <xdr:rowOff>19050</xdr:rowOff>
                  </from>
                  <to>
                    <xdr:col>16</xdr:col>
                    <xdr:colOff>219075</xdr:colOff>
                    <xdr:row>193</xdr:row>
                    <xdr:rowOff>171450</xdr:rowOff>
                  </to>
                </anchor>
              </controlPr>
            </control>
          </mc:Choice>
        </mc:AlternateContent>
        <mc:AlternateContent xmlns:mc="http://schemas.openxmlformats.org/markup-compatibility/2006">
          <mc:Choice Requires="x14">
            <control shapeId="5189" r:id="rId6" name="Check Box 69">
              <controlPr locked="0" defaultSize="0" autoFill="0" autoLine="0" autoPict="0">
                <anchor moveWithCells="1">
                  <from>
                    <xdr:col>0</xdr:col>
                    <xdr:colOff>95250</xdr:colOff>
                    <xdr:row>194</xdr:row>
                    <xdr:rowOff>0</xdr:rowOff>
                  </from>
                  <to>
                    <xdr:col>16</xdr:col>
                    <xdr:colOff>257175</xdr:colOff>
                    <xdr:row>195</xdr:row>
                    <xdr:rowOff>19050</xdr:rowOff>
                  </to>
                </anchor>
              </controlPr>
            </control>
          </mc:Choice>
        </mc:AlternateContent>
        <mc:AlternateContent xmlns:mc="http://schemas.openxmlformats.org/markup-compatibility/2006">
          <mc:Choice Requires="x14">
            <control shapeId="5194" r:id="rId7" name="Check Box 74">
              <controlPr locked="0" defaultSize="0" autoFill="0" autoLine="0" autoPict="0">
                <anchor moveWithCells="1">
                  <from>
                    <xdr:col>0</xdr:col>
                    <xdr:colOff>104775</xdr:colOff>
                    <xdr:row>196</xdr:row>
                    <xdr:rowOff>200025</xdr:rowOff>
                  </from>
                  <to>
                    <xdr:col>16</xdr:col>
                    <xdr:colOff>371475</xdr:colOff>
                    <xdr:row>198</xdr:row>
                    <xdr:rowOff>38100</xdr:rowOff>
                  </to>
                </anchor>
              </controlPr>
            </control>
          </mc:Choice>
        </mc:AlternateContent>
        <mc:AlternateContent xmlns:mc="http://schemas.openxmlformats.org/markup-compatibility/2006">
          <mc:Choice Requires="x14">
            <control shapeId="5202" r:id="rId8" name="Check Box 82">
              <controlPr locked="0" defaultSize="0" autoFill="0" autoLine="0" autoPict="0" altText="SO(1) Analyze a complex computing problem and to apply principles of computing and other relevant disciplines to identify solutions">
                <anchor moveWithCells="1">
                  <from>
                    <xdr:col>0</xdr:col>
                    <xdr:colOff>95250</xdr:colOff>
                    <xdr:row>191</xdr:row>
                    <xdr:rowOff>38100</xdr:rowOff>
                  </from>
                  <to>
                    <xdr:col>16</xdr:col>
                    <xdr:colOff>219075</xdr:colOff>
                    <xdr:row>192</xdr:row>
                    <xdr:rowOff>0</xdr:rowOff>
                  </to>
                </anchor>
              </controlPr>
            </control>
          </mc:Choice>
        </mc:AlternateContent>
        <mc:AlternateContent xmlns:mc="http://schemas.openxmlformats.org/markup-compatibility/2006">
          <mc:Choice Requires="x14">
            <control shapeId="6794655" r:id="rId9" name="Check Box 8607">
              <controlPr locked="0" defaultSize="0" autoFill="0" autoLine="0" autoPict="0" altText="SO(8) An ability to understand a problem and identify the computing requirements appropriate to its solution">
                <anchor moveWithCells="1">
                  <from>
                    <xdr:col>0</xdr:col>
                    <xdr:colOff>104775</xdr:colOff>
                    <xdr:row>198</xdr:row>
                    <xdr:rowOff>28575</xdr:rowOff>
                  </from>
                  <to>
                    <xdr:col>16</xdr:col>
                    <xdr:colOff>304800</xdr:colOff>
                    <xdr:row>199</xdr:row>
                    <xdr:rowOff>19050</xdr:rowOff>
                  </to>
                </anchor>
              </controlPr>
            </control>
          </mc:Choice>
        </mc:AlternateContent>
        <mc:AlternateContent xmlns:mc="http://schemas.openxmlformats.org/markup-compatibility/2006">
          <mc:Choice Requires="x14">
            <control shapeId="6794658" r:id="rId10" name="Check Box 8610">
              <controlPr locked="0" defaultSize="0" autoFill="0" autoLine="0" autoPict="0" altText="SO(1) Analyze a complex computing problem and to apply principles of computing and other relevant disciplines to identify solutions">
                <anchor moveWithCells="1">
                  <from>
                    <xdr:col>0</xdr:col>
                    <xdr:colOff>95250</xdr:colOff>
                    <xdr:row>195</xdr:row>
                    <xdr:rowOff>19050</xdr:rowOff>
                  </from>
                  <to>
                    <xdr:col>15</xdr:col>
                    <xdr:colOff>285750</xdr:colOff>
                    <xdr:row>195</xdr:row>
                    <xdr:rowOff>200025</xdr:rowOff>
                  </to>
                </anchor>
              </controlPr>
            </control>
          </mc:Choice>
        </mc:AlternateContent>
        <mc:AlternateContent xmlns:mc="http://schemas.openxmlformats.org/markup-compatibility/2006">
          <mc:Choice Requires="x14">
            <control shapeId="6794661" r:id="rId11" name="Check Box 8613">
              <controlPr locked="0" defaultSize="0" autoFill="0" autoLine="0" autoPict="0" altText="SO(1) Analyze a complex computing problem and to apply principles of computing and other relevant disciplines to identify solutions">
                <anchor moveWithCells="1">
                  <from>
                    <xdr:col>0</xdr:col>
                    <xdr:colOff>104775</xdr:colOff>
                    <xdr:row>196</xdr:row>
                    <xdr:rowOff>28575</xdr:rowOff>
                  </from>
                  <to>
                    <xdr:col>0</xdr:col>
                    <xdr:colOff>552450</xdr:colOff>
                    <xdr:row>196</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X210"/>
  <sheetViews>
    <sheetView showGridLines="0" view="pageBreakPreview" topLeftCell="A59" zoomScale="80" zoomScaleNormal="115" zoomScaleSheetLayoutView="80" workbookViewId="0">
      <selection activeCell="D6" sqref="D6"/>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WlfvPEkcj4sw5MrMEFwYuz7hvn6CpZSt7gC/4od8wTe/icEbUQ3geyl5mm5J9dhU3wJ70D874KLlFf4IVx9Spw==" saltValue="rSnsyl5hhaHigVeZpBZ0OA=="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8:M8" xr:uid="{00000000-0002-0000-0900-000000000000}">
      <formula1>$O$7:$O$16</formula1>
    </dataValidation>
    <dataValidation type="list" allowBlank="1" showInputMessage="1" showErrorMessage="1" sqref="D7:M7" xr:uid="{00000000-0002-0000-0900-000001000000}">
      <formula1>$N$6:$N$25</formula1>
    </dataValidation>
  </dataValidations>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210"/>
  <sheetViews>
    <sheetView showGridLines="0" view="pageBreakPreview" zoomScale="55" zoomScaleNormal="115" zoomScaleSheetLayoutView="55" workbookViewId="0">
      <selection activeCell="D7" sqref="D7:I9"/>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4"/>
      <c r="E7" s="114"/>
      <c r="F7" s="114"/>
      <c r="G7" s="114"/>
      <c r="H7" s="114"/>
      <c r="I7" s="114"/>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9"/>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gt3OdbbvP/aJQSD7SzBAkHBEUKBTqKNhgdfQF9sS2WH72D+LS8YSdpOzmz96SEq4gkA/7uF0tcrlOpNvCjtcQw==" saltValue="JspfXkM2N9hKb0KgivZ4mw=="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8:M8" xr:uid="{00000000-0002-0000-0A00-000000000000}">
      <formula1>$O$7:$O$16</formula1>
    </dataValidation>
    <dataValidation type="list" allowBlank="1" showInputMessage="1" showErrorMessage="1" sqref="D7:M7" xr:uid="{00000000-0002-0000-0A00-000001000000}">
      <formula1>$N$6:$N$25</formula1>
    </dataValidation>
  </dataValidations>
  <pageMargins left="0.75" right="0.7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210"/>
  <sheetViews>
    <sheetView showGridLines="0" view="pageBreakPreview" topLeftCell="A45" zoomScale="55" zoomScaleNormal="115" zoomScaleSheetLayoutView="55" workbookViewId="0">
      <selection activeCell="J26" sqref="J26"/>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5katL5kgO7JzNgztFia8FZRTqoEqAZx9iqtK/NvucVbYMn2rbxabIhptQNAZSB6ZofO04YXu6QQs7gzozdWOSA==" saltValue="OHIkTN0vsNQJrDHxeDkGzA=="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7:M7" xr:uid="{00000000-0002-0000-0B00-000000000000}">
      <formula1>$N$6:$N$25</formula1>
    </dataValidation>
    <dataValidation type="list" allowBlank="1" showInputMessage="1" showErrorMessage="1" sqref="D8:M8" xr:uid="{00000000-0002-0000-0B00-000001000000}">
      <formula1>$O$7:$O$16</formula1>
    </dataValidation>
  </dataValidation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X210"/>
  <sheetViews>
    <sheetView showGridLines="0" view="pageBreakPreview" topLeftCell="A52" zoomScale="70" zoomScaleNormal="115" zoomScaleSheetLayoutView="70" workbookViewId="0">
      <selection activeCell="K27" sqref="K27"/>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m1GP8gXKzrnND8jFRP1Ecrk9nhrFEY2lmiuxfOPLxCzV+J0eJZffl1946Dyy89wQkZxwXfVbLXR2S9ew6+FMNA==" saltValue="GG+6k6gxIrTj1WPQhG1nBg=="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7:M7" xr:uid="{00000000-0002-0000-0C00-000000000000}">
      <formula1>$N$6:$N$25</formula1>
    </dataValidation>
    <dataValidation type="list" allowBlank="1" showInputMessage="1" showErrorMessage="1" sqref="D8:M8" xr:uid="{00000000-0002-0000-0C00-000001000000}">
      <formula1>$O$7:$O$16</formula1>
    </dataValidation>
  </dataValidations>
  <pageMargins left="0.75" right="0.75" top="1" bottom="1" header="0.5" footer="0.5"/>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X210"/>
  <sheetViews>
    <sheetView showGridLines="0" view="pageBreakPreview" topLeftCell="A52" zoomScale="70" zoomScaleNormal="115" zoomScaleSheetLayoutView="70" workbookViewId="0">
      <selection activeCell="J27" sqref="J27"/>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Oz8L0xzJxlWuHOfy64uCC3rjOCtZZRxUgFGr4aorAuDxygR2g6S/UzNKI+CDBN5SxiSyA1a19I+Xi8FirsBzCA==" saltValue="MBPoHWAu8gqgTOjVZXBqFg=="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7:M7" xr:uid="{00000000-0002-0000-0D00-000000000000}">
      <formula1>$N$6:$N$25</formula1>
    </dataValidation>
    <dataValidation type="list" allowBlank="1" showInputMessage="1" showErrorMessage="1" sqref="D8:M8" xr:uid="{00000000-0002-0000-0D00-000001000000}">
      <formula1>$O$7:$O$16</formula1>
    </dataValidation>
  </dataValidations>
  <pageMargins left="0.75" right="0.75" top="1" bottom="1"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X210"/>
  <sheetViews>
    <sheetView showGridLines="0" view="pageBreakPreview" zoomScale="80" zoomScaleNormal="115" zoomScaleSheetLayoutView="80" workbookViewId="0">
      <selection activeCell="D6" sqref="D6"/>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4"/>
      <c r="E7" s="114"/>
      <c r="F7" s="114"/>
      <c r="G7" s="114"/>
      <c r="H7" s="114"/>
      <c r="I7" s="114"/>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9"/>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ht="24.75" customHeight="1" x14ac:dyDescent="0.2"/>
    <row r="210" ht="38.25" customHeight="1" x14ac:dyDescent="0.2"/>
  </sheetData>
  <sheetProtection algorithmName="SHA-512" hashValue="nX8eliX7QpzEHjwR+zMAMSUkI6HK89VMF5SWeUy5C8ctwXRGeN4H1QdL9JHiskHuOy50OY6ummDdftgXIjNvog==" saltValue="dQTmbsz1H+z0/n8Y5T6zCA=="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7:M7" xr:uid="{00000000-0002-0000-0E00-000000000000}">
      <formula1>$N$6:$N$25</formula1>
    </dataValidation>
    <dataValidation type="list" allowBlank="1" showInputMessage="1" showErrorMessage="1" sqref="D8:M8" xr:uid="{00000000-0002-0000-0E00-000001000000}">
      <formula1>$O$7:$O$16</formula1>
    </dataValidation>
  </dataValidation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U33"/>
  <sheetViews>
    <sheetView tabSelected="1" view="pageBreakPreview" zoomScaleNormal="100" zoomScaleSheetLayoutView="100" workbookViewId="0">
      <selection activeCell="M8" sqref="M8"/>
    </sheetView>
  </sheetViews>
  <sheetFormatPr defaultRowHeight="14.25" x14ac:dyDescent="0.2"/>
  <cols>
    <col min="1" max="1" width="9.140625" style="1"/>
    <col min="2" max="2" width="5.5703125" style="1" customWidth="1"/>
    <col min="3" max="5" width="4.5703125" style="1" customWidth="1"/>
    <col min="6" max="6" width="6.5703125" style="76" bestFit="1" customWidth="1"/>
    <col min="7" max="7" width="10.28515625" style="75" bestFit="1" customWidth="1"/>
    <col min="8" max="8" width="8.28515625" style="1" bestFit="1" customWidth="1"/>
    <col min="9" max="11" width="4.7109375" style="1" customWidth="1"/>
    <col min="12" max="12" width="8.28515625" style="75" bestFit="1" customWidth="1"/>
    <col min="13" max="13" width="10.85546875" style="76" customWidth="1"/>
    <col min="14" max="14" width="13.85546875" style="1" customWidth="1"/>
    <col min="15" max="72" width="9.140625" style="1" customWidth="1"/>
    <col min="73" max="73" width="9.140625" style="1" hidden="1" customWidth="1"/>
    <col min="74" max="78" width="9.140625" style="1" customWidth="1"/>
    <col min="79" max="16384" width="9.140625" style="1"/>
  </cols>
  <sheetData>
    <row r="1" spans="1:69" ht="20.25" x14ac:dyDescent="0.2">
      <c r="A1" s="430"/>
      <c r="B1" s="430"/>
      <c r="C1" s="73"/>
      <c r="D1" s="73"/>
      <c r="E1" s="73"/>
      <c r="F1" s="74"/>
    </row>
    <row r="2" spans="1:69" ht="18" x14ac:dyDescent="0.2">
      <c r="A2" s="431"/>
      <c r="B2" s="431"/>
      <c r="C2" s="431"/>
      <c r="D2" s="431"/>
      <c r="E2" s="431"/>
      <c r="F2" s="431"/>
      <c r="H2" s="75"/>
      <c r="I2" s="75"/>
      <c r="J2" s="75"/>
      <c r="K2" s="75"/>
      <c r="M2" s="75"/>
    </row>
    <row r="3" spans="1:69" ht="18" x14ac:dyDescent="0.2">
      <c r="A3" s="77"/>
      <c r="B3" s="77"/>
      <c r="C3" s="77"/>
      <c r="D3" s="77"/>
      <c r="E3" s="77"/>
      <c r="F3" s="77"/>
      <c r="H3" s="75"/>
      <c r="I3" s="75"/>
      <c r="J3" s="75"/>
      <c r="K3" s="75"/>
      <c r="M3" s="75"/>
    </row>
    <row r="4" spans="1:69" ht="18" x14ac:dyDescent="0.2">
      <c r="A4" s="77"/>
      <c r="B4" s="77"/>
      <c r="C4" s="77"/>
      <c r="D4" s="77"/>
      <c r="E4" s="77"/>
      <c r="F4" s="77"/>
      <c r="H4" s="75"/>
      <c r="I4" s="75"/>
      <c r="J4" s="75"/>
      <c r="K4" s="75"/>
      <c r="M4" s="75"/>
    </row>
    <row r="5" spans="1:69" ht="18.75" thickBot="1" x14ac:dyDescent="0.25">
      <c r="A5" s="77"/>
      <c r="B5" s="77"/>
      <c r="C5" s="77"/>
      <c r="D5" s="77"/>
      <c r="E5" s="77"/>
      <c r="F5" s="77"/>
      <c r="H5" s="75"/>
      <c r="I5" s="75"/>
      <c r="J5" s="75"/>
      <c r="K5" s="75"/>
      <c r="M5" s="75"/>
    </row>
    <row r="6" spans="1:69" ht="15" thickTop="1" x14ac:dyDescent="0.2">
      <c r="A6" s="432" t="s">
        <v>302</v>
      </c>
      <c r="B6" s="433"/>
      <c r="C6" s="433"/>
      <c r="D6" s="433"/>
      <c r="E6" s="433"/>
      <c r="F6" s="434"/>
      <c r="G6" s="434"/>
      <c r="H6" s="434"/>
      <c r="I6" s="434"/>
      <c r="J6" s="434"/>
      <c r="K6" s="434"/>
      <c r="L6" s="434"/>
      <c r="M6" s="435"/>
    </row>
    <row r="7" spans="1:69" ht="15" thickBot="1" x14ac:dyDescent="0.25">
      <c r="A7" s="436"/>
      <c r="B7" s="437"/>
      <c r="C7" s="437"/>
      <c r="D7" s="437"/>
      <c r="E7" s="437"/>
      <c r="F7" s="437"/>
      <c r="G7" s="437"/>
      <c r="H7" s="437"/>
      <c r="I7" s="437"/>
      <c r="J7" s="437"/>
      <c r="K7" s="437"/>
      <c r="L7" s="437"/>
      <c r="M7" s="438"/>
    </row>
    <row r="8" spans="1:69" ht="15.75" thickTop="1" thickBot="1" x14ac:dyDescent="0.25">
      <c r="A8" s="78"/>
      <c r="B8" s="78"/>
      <c r="C8" s="78"/>
      <c r="D8" s="78"/>
      <c r="E8" s="78"/>
      <c r="F8" s="79"/>
      <c r="G8" s="80"/>
      <c r="H8" s="78"/>
      <c r="I8" s="78"/>
      <c r="J8" s="78"/>
      <c r="K8" s="78"/>
      <c r="L8" s="80"/>
      <c r="M8" s="81"/>
    </row>
    <row r="9" spans="1:69" ht="20.25" customHeight="1" thickBot="1" x14ac:dyDescent="0.25">
      <c r="A9" s="426" t="s">
        <v>164</v>
      </c>
      <c r="B9" s="426"/>
      <c r="C9" s="417"/>
      <c r="D9" s="417"/>
      <c r="E9" s="417"/>
      <c r="F9" s="417"/>
      <c r="G9" s="417"/>
      <c r="H9" s="427" t="s">
        <v>165</v>
      </c>
      <c r="I9" s="427"/>
      <c r="J9" s="427"/>
      <c r="K9" s="427"/>
      <c r="L9" s="427"/>
      <c r="M9" s="439"/>
    </row>
    <row r="10" spans="1:69" ht="39.75" customHeight="1" thickBot="1" x14ac:dyDescent="0.25">
      <c r="A10" s="426" t="s">
        <v>267</v>
      </c>
      <c r="B10" s="426"/>
      <c r="C10" s="417"/>
      <c r="D10" s="417"/>
      <c r="E10" s="417"/>
      <c r="F10" s="417"/>
      <c r="G10" s="417"/>
      <c r="H10" s="427"/>
      <c r="I10" s="427"/>
      <c r="J10" s="427"/>
      <c r="K10" s="427"/>
      <c r="L10" s="427"/>
      <c r="M10" s="439"/>
    </row>
    <row r="11" spans="1:69" ht="39" customHeight="1" thickBot="1" x14ac:dyDescent="0.25">
      <c r="A11" s="427" t="s">
        <v>196</v>
      </c>
      <c r="B11" s="427"/>
      <c r="C11" s="428"/>
      <c r="D11" s="428"/>
      <c r="E11" s="428"/>
      <c r="F11" s="428"/>
      <c r="G11" s="428"/>
      <c r="H11" s="429" t="s">
        <v>189</v>
      </c>
      <c r="I11" s="426"/>
      <c r="J11" s="426"/>
      <c r="K11" s="426"/>
      <c r="L11" s="426"/>
      <c r="M11" s="424">
        <f>SUM(C18:E20)</f>
        <v>0</v>
      </c>
      <c r="BP11" s="1" t="s">
        <v>166</v>
      </c>
      <c r="BQ11" s="1" t="s">
        <v>167</v>
      </c>
    </row>
    <row r="12" spans="1:69" ht="16.5" hidden="1" customHeight="1" thickBot="1" x14ac:dyDescent="0.25">
      <c r="A12" s="427"/>
      <c r="B12" s="427"/>
      <c r="C12" s="104"/>
      <c r="D12" s="105"/>
      <c r="E12" s="105"/>
      <c r="F12" s="105"/>
      <c r="G12" s="105"/>
      <c r="H12" s="426"/>
      <c r="I12" s="426"/>
      <c r="J12" s="426"/>
      <c r="K12" s="426"/>
      <c r="L12" s="426"/>
      <c r="M12" s="424"/>
    </row>
    <row r="13" spans="1:69" ht="25.5" customHeight="1" thickBot="1" x14ac:dyDescent="0.25">
      <c r="A13" s="426" t="s">
        <v>1</v>
      </c>
      <c r="B13" s="426"/>
      <c r="C13" s="417"/>
      <c r="D13" s="417"/>
      <c r="E13" s="417"/>
      <c r="F13" s="417"/>
      <c r="G13" s="417"/>
      <c r="H13" s="418" t="s">
        <v>168</v>
      </c>
      <c r="I13" s="418"/>
      <c r="J13" s="418"/>
      <c r="K13" s="418"/>
      <c r="L13" s="418"/>
      <c r="M13" s="425"/>
    </row>
    <row r="14" spans="1:69" ht="7.5" customHeight="1" thickBot="1" x14ac:dyDescent="0.25">
      <c r="A14" s="426"/>
      <c r="B14" s="426"/>
      <c r="C14" s="417"/>
      <c r="D14" s="417"/>
      <c r="E14" s="417"/>
      <c r="F14" s="417"/>
      <c r="G14" s="417"/>
      <c r="H14" s="418"/>
      <c r="I14" s="418"/>
      <c r="J14" s="418"/>
      <c r="K14" s="418"/>
      <c r="L14" s="418"/>
      <c r="M14" s="425"/>
    </row>
    <row r="15" spans="1:69" ht="21" customHeight="1" thickBot="1" x14ac:dyDescent="0.25">
      <c r="A15" s="426" t="s">
        <v>195</v>
      </c>
      <c r="B15" s="426"/>
      <c r="C15" s="422"/>
      <c r="D15" s="423"/>
      <c r="E15" s="423"/>
      <c r="F15" s="423"/>
      <c r="G15" s="423"/>
      <c r="H15" s="423"/>
      <c r="I15" s="423"/>
      <c r="J15" s="423"/>
      <c r="K15" s="423"/>
      <c r="L15" s="423"/>
      <c r="M15" s="423"/>
    </row>
    <row r="16" spans="1:69" ht="15" thickBot="1" x14ac:dyDescent="0.25">
      <c r="A16" s="409"/>
      <c r="B16" s="409"/>
      <c r="C16" s="76"/>
      <c r="D16" s="76"/>
      <c r="E16" s="76"/>
      <c r="H16" s="82"/>
      <c r="I16" s="82"/>
      <c r="J16" s="82"/>
      <c r="K16" s="82"/>
    </row>
    <row r="17" spans="1:73" x14ac:dyDescent="0.2">
      <c r="A17" s="410" t="s">
        <v>169</v>
      </c>
      <c r="B17" s="411"/>
      <c r="C17" s="254" t="s">
        <v>296</v>
      </c>
      <c r="D17" s="88" t="s">
        <v>170</v>
      </c>
      <c r="E17" s="88" t="s">
        <v>171</v>
      </c>
      <c r="F17" s="88" t="s">
        <v>5</v>
      </c>
      <c r="G17" s="89" t="s">
        <v>172</v>
      </c>
      <c r="H17" s="90" t="s">
        <v>173</v>
      </c>
      <c r="I17" s="91" t="s">
        <v>290</v>
      </c>
      <c r="J17" s="88" t="s">
        <v>170</v>
      </c>
      <c r="K17" s="88" t="s">
        <v>171</v>
      </c>
      <c r="L17" s="88" t="s">
        <v>5</v>
      </c>
      <c r="M17" s="89" t="s">
        <v>172</v>
      </c>
    </row>
    <row r="18" spans="1:73" ht="23.25" customHeight="1" x14ac:dyDescent="0.2">
      <c r="A18" s="414" t="s">
        <v>174</v>
      </c>
      <c r="B18" s="415"/>
      <c r="C18" s="171" t="str">
        <f>IF(C21+C22=0,"",C21+C22)</f>
        <v/>
      </c>
      <c r="D18" s="171" t="str">
        <f>IF(D21+D22=0,"",D21+D22)</f>
        <v/>
      </c>
      <c r="E18" s="171" t="str">
        <f>IF(E21+E22=0,"",E21+E22)</f>
        <v/>
      </c>
      <c r="F18" s="94">
        <f>SUM(C18:E18)</f>
        <v>0</v>
      </c>
      <c r="G18" s="92" t="e">
        <f>IF(F18&lt;=$M$11, F18/$M$11,"")</f>
        <v>#DIV/0!</v>
      </c>
      <c r="H18" s="93" t="s">
        <v>10</v>
      </c>
      <c r="I18" s="97"/>
      <c r="J18" s="97"/>
      <c r="K18" s="97"/>
      <c r="L18" s="94" t="str">
        <f t="shared" ref="L18:L26" si="0">IF(SUM(I18:K18)=0,"",SUM(I18:K18))</f>
        <v/>
      </c>
      <c r="M18" s="92" t="str">
        <f>IFERROR(L18/$F$18,"")</f>
        <v/>
      </c>
    </row>
    <row r="19" spans="1:73" ht="22.5" customHeight="1" x14ac:dyDescent="0.2">
      <c r="A19" s="414" t="s">
        <v>175</v>
      </c>
      <c r="B19" s="415"/>
      <c r="C19" s="99"/>
      <c r="D19" s="99"/>
      <c r="E19" s="99"/>
      <c r="F19" s="94" t="str">
        <f>IF(SUM(C19:E19)=0,"",SUM(C19:E19))</f>
        <v/>
      </c>
      <c r="G19" s="92" t="str">
        <f>IF(F19&lt;=$M$11, F19/$M$11,"")</f>
        <v/>
      </c>
      <c r="H19" s="93" t="s">
        <v>156</v>
      </c>
      <c r="I19" s="97"/>
      <c r="J19" s="97"/>
      <c r="K19" s="97"/>
      <c r="L19" s="94" t="str">
        <f t="shared" si="0"/>
        <v/>
      </c>
      <c r="M19" s="92" t="str">
        <f t="shared" ref="M19:M26" si="1">IFERROR(L19/$F$18,"")</f>
        <v/>
      </c>
    </row>
    <row r="20" spans="1:73" ht="22.5" customHeight="1" x14ac:dyDescent="0.2">
      <c r="A20" s="414" t="s">
        <v>176</v>
      </c>
      <c r="B20" s="415"/>
      <c r="C20" s="99"/>
      <c r="D20" s="99"/>
      <c r="E20" s="99"/>
      <c r="F20" s="94" t="str">
        <f>IF(SUM(C20:E20)=0,"",SUM(C20:E20))</f>
        <v/>
      </c>
      <c r="G20" s="92" t="str">
        <f>IF(F20&lt;=$M$11, F20/$M$11,"")</f>
        <v/>
      </c>
      <c r="H20" s="93" t="s">
        <v>11</v>
      </c>
      <c r="I20" s="97"/>
      <c r="J20" s="97"/>
      <c r="K20" s="97"/>
      <c r="L20" s="94" t="str">
        <f t="shared" si="0"/>
        <v/>
      </c>
      <c r="M20" s="92" t="str">
        <f t="shared" si="1"/>
        <v/>
      </c>
    </row>
    <row r="21" spans="1:73" ht="22.5" customHeight="1" x14ac:dyDescent="0.2">
      <c r="A21" s="414" t="s">
        <v>177</v>
      </c>
      <c r="B21" s="415"/>
      <c r="C21" s="99"/>
      <c r="D21" s="99"/>
      <c r="E21" s="99"/>
      <c r="F21" s="94">
        <f>SUM(C21:E21)</f>
        <v>0</v>
      </c>
      <c r="G21" s="92" t="e">
        <f>IF(F21&lt;=$M$11, F21/$F$18,"")</f>
        <v>#DIV/0!</v>
      </c>
      <c r="H21" s="93" t="s">
        <v>178</v>
      </c>
      <c r="I21" s="97"/>
      <c r="J21" s="97"/>
      <c r="K21" s="97"/>
      <c r="L21" s="94" t="str">
        <f t="shared" si="0"/>
        <v/>
      </c>
      <c r="M21" s="92" t="str">
        <f t="shared" si="1"/>
        <v/>
      </c>
    </row>
    <row r="22" spans="1:73" ht="22.5" customHeight="1" x14ac:dyDescent="0.2">
      <c r="A22" s="414" t="s">
        <v>179</v>
      </c>
      <c r="B22" s="415"/>
      <c r="C22" s="99"/>
      <c r="D22" s="99"/>
      <c r="E22" s="99"/>
      <c r="F22" s="94">
        <f>SUM(C22:E22)</f>
        <v>0</v>
      </c>
      <c r="G22" s="92" t="e">
        <f>IF(F22&lt;=$M$11, F22/$F$18,"")</f>
        <v>#DIV/0!</v>
      </c>
      <c r="H22" s="93" t="s">
        <v>12</v>
      </c>
      <c r="I22" s="97"/>
      <c r="J22" s="97"/>
      <c r="K22" s="97"/>
      <c r="L22" s="94" t="str">
        <f t="shared" si="0"/>
        <v/>
      </c>
      <c r="M22" s="92" t="str">
        <f t="shared" si="1"/>
        <v/>
      </c>
    </row>
    <row r="23" spans="1:73" ht="22.5" customHeight="1" x14ac:dyDescent="0.2">
      <c r="A23" s="414" t="s">
        <v>180</v>
      </c>
      <c r="B23" s="415"/>
      <c r="C23" s="99"/>
      <c r="D23" s="99"/>
      <c r="E23" s="99"/>
      <c r="F23" s="94">
        <f>SUM(C23:E23)</f>
        <v>0</v>
      </c>
      <c r="G23" s="92" t="e">
        <f>IF(F23&lt;=$M$11, F23/$F$18,"")</f>
        <v>#DIV/0!</v>
      </c>
      <c r="H23" s="93" t="s">
        <v>163</v>
      </c>
      <c r="I23" s="97"/>
      <c r="J23" s="97"/>
      <c r="K23" s="97"/>
      <c r="L23" s="94" t="str">
        <f t="shared" si="0"/>
        <v/>
      </c>
      <c r="M23" s="92" t="str">
        <f t="shared" si="1"/>
        <v/>
      </c>
      <c r="BU23" s="1" t="s">
        <v>292</v>
      </c>
    </row>
    <row r="24" spans="1:73" ht="22.5" customHeight="1" thickBot="1" x14ac:dyDescent="0.25">
      <c r="A24" s="407" t="s">
        <v>181</v>
      </c>
      <c r="B24" s="408"/>
      <c r="C24" s="100"/>
      <c r="D24" s="100"/>
      <c r="E24" s="100"/>
      <c r="F24" s="245">
        <f>SUM(C24:E24)</f>
        <v>0</v>
      </c>
      <c r="G24" s="246" t="e">
        <f>IF(F24&lt;=$M$11, F24/$F$18,"")</f>
        <v>#DIV/0!</v>
      </c>
      <c r="H24" s="93" t="s">
        <v>13</v>
      </c>
      <c r="I24" s="97"/>
      <c r="J24" s="97"/>
      <c r="K24" s="97"/>
      <c r="L24" s="94" t="str">
        <f t="shared" si="0"/>
        <v/>
      </c>
      <c r="M24" s="92" t="str">
        <f t="shared" si="1"/>
        <v/>
      </c>
      <c r="BU24" s="1" t="s">
        <v>278</v>
      </c>
    </row>
    <row r="25" spans="1:73" ht="22.5" customHeight="1" thickBot="1" x14ac:dyDescent="0.25">
      <c r="A25" s="412" t="s">
        <v>295</v>
      </c>
      <c r="B25" s="412"/>
      <c r="C25" s="412"/>
      <c r="D25" s="412"/>
      <c r="E25" s="412"/>
      <c r="F25" s="406" t="str">
        <f>IF(F23+F24=0,"",IF(OR(F23+F24&lt;&gt;F18,F24&lt;F22),"ERROR",""))</f>
        <v/>
      </c>
      <c r="G25" s="421" t="str">
        <f>IF(F21+F22&lt;&gt;0,IF(F21+F22=F23+F24,100%,"ERROR"),"")</f>
        <v/>
      </c>
      <c r="H25" s="243" t="s">
        <v>14</v>
      </c>
      <c r="I25" s="97"/>
      <c r="J25" s="97"/>
      <c r="K25" s="97"/>
      <c r="L25" s="94" t="str">
        <f t="shared" si="0"/>
        <v/>
      </c>
      <c r="M25" s="92" t="str">
        <f t="shared" si="1"/>
        <v/>
      </c>
      <c r="BU25" s="1" t="s">
        <v>293</v>
      </c>
    </row>
    <row r="26" spans="1:73" ht="22.5" customHeight="1" thickBot="1" x14ac:dyDescent="0.25">
      <c r="A26" s="413"/>
      <c r="B26" s="413"/>
      <c r="C26" s="413"/>
      <c r="D26" s="413"/>
      <c r="E26" s="413"/>
      <c r="F26" s="406"/>
      <c r="G26" s="421"/>
      <c r="H26" s="244" t="s">
        <v>15</v>
      </c>
      <c r="I26" s="98"/>
      <c r="J26" s="98"/>
      <c r="K26" s="98"/>
      <c r="L26" s="175" t="str">
        <f t="shared" si="0"/>
        <v/>
      </c>
      <c r="M26" s="174" t="str">
        <f t="shared" si="1"/>
        <v/>
      </c>
      <c r="BU26" s="1" t="s">
        <v>294</v>
      </c>
    </row>
    <row r="27" spans="1:73" ht="22.5" customHeight="1" x14ac:dyDescent="0.2">
      <c r="B27" s="96"/>
      <c r="C27" s="96"/>
      <c r="D27" s="96"/>
      <c r="E27" s="96"/>
      <c r="F27" s="96"/>
      <c r="G27" s="96"/>
      <c r="H27" s="95"/>
      <c r="I27" s="402" t="str">
        <f>IF(SUM(I18:I26)=0,"",IF(OR(SUM(I18:I26)&lt;&gt;C18,I26&lt;&gt;C24),"ERROR",""))</f>
        <v/>
      </c>
      <c r="J27" s="402" t="str">
        <f>IF(SUM(J18:J26)=0,"",IF(OR(SUM(J18:J26)&lt;&gt;D18,J26&lt;&gt;D24),"ERROR",""))</f>
        <v/>
      </c>
      <c r="K27" s="402" t="str">
        <f>IF(SUM(K18:K26)=0,"",IF(OR(SUM(K18:K26)&lt;&gt;E18,K26&lt;&gt;E24),"ERROR",""))</f>
        <v/>
      </c>
      <c r="L27" s="404">
        <f>IF(F18=SUM(L18:L26),SUM(L18:L26), "ERROR")</f>
        <v>0</v>
      </c>
      <c r="M27" s="419">
        <f>SUM(M18:M26)</f>
        <v>0</v>
      </c>
    </row>
    <row r="28" spans="1:73" ht="22.5" customHeight="1" x14ac:dyDescent="0.3">
      <c r="A28" s="149"/>
      <c r="B28" s="149"/>
      <c r="C28" s="149"/>
      <c r="D28" s="149"/>
      <c r="E28" s="149"/>
      <c r="F28" s="149"/>
      <c r="G28" s="149"/>
      <c r="H28" s="150"/>
      <c r="I28" s="403"/>
      <c r="J28" s="403"/>
      <c r="K28" s="403"/>
      <c r="L28" s="405"/>
      <c r="M28" s="420"/>
    </row>
    <row r="29" spans="1:73" ht="22.5" customHeight="1" x14ac:dyDescent="0.3">
      <c r="A29" s="103" t="s">
        <v>190</v>
      </c>
      <c r="B29" s="149"/>
      <c r="C29" s="149"/>
      <c r="D29" s="47">
        <f>C13</f>
        <v>0</v>
      </c>
      <c r="E29" s="149"/>
      <c r="F29" s="149"/>
      <c r="G29" s="149"/>
      <c r="H29" s="150"/>
      <c r="I29" s="150"/>
      <c r="J29" s="150"/>
      <c r="K29" s="150"/>
      <c r="L29" s="151"/>
    </row>
    <row r="30" spans="1:73" ht="22.5" customHeight="1" x14ac:dyDescent="0.3">
      <c r="A30" s="103"/>
      <c r="B30" s="149"/>
      <c r="C30" s="149"/>
      <c r="D30" s="47"/>
      <c r="E30" s="149"/>
      <c r="F30" s="149"/>
      <c r="G30" s="149"/>
      <c r="H30" s="150"/>
      <c r="I30" s="150"/>
      <c r="J30" s="150"/>
      <c r="K30" s="150"/>
      <c r="L30" s="151"/>
    </row>
    <row r="31" spans="1:73" ht="22.5" customHeight="1" x14ac:dyDescent="0.3">
      <c r="A31" s="103"/>
      <c r="B31" s="149"/>
      <c r="C31" s="149"/>
      <c r="D31" s="47"/>
      <c r="E31" s="149"/>
      <c r="F31" s="149"/>
      <c r="G31" s="149"/>
      <c r="H31" s="150"/>
      <c r="I31" s="150"/>
      <c r="J31" s="150"/>
      <c r="K31" s="150"/>
      <c r="L31" s="151"/>
    </row>
    <row r="32" spans="1:73" ht="13.5" customHeight="1" x14ac:dyDescent="0.3">
      <c r="A32" s="149"/>
      <c r="B32" s="149"/>
      <c r="C32" s="149"/>
      <c r="D32" s="149"/>
      <c r="E32" s="149"/>
      <c r="F32" s="149"/>
      <c r="G32" s="149"/>
      <c r="H32" s="150"/>
      <c r="I32" s="150"/>
      <c r="J32" s="150"/>
      <c r="K32" s="150"/>
      <c r="L32" s="151"/>
    </row>
    <row r="33" spans="1:11" ht="30.75" customHeight="1" x14ac:dyDescent="0.3">
      <c r="A33" s="153" t="s">
        <v>265</v>
      </c>
      <c r="B33" s="149"/>
      <c r="C33" s="416" t="s">
        <v>278</v>
      </c>
      <c r="D33" s="416"/>
      <c r="E33" s="416"/>
      <c r="F33" s="416"/>
      <c r="G33" s="416"/>
      <c r="H33" s="416"/>
      <c r="I33" s="153"/>
      <c r="J33" s="154"/>
      <c r="K33" s="154"/>
    </row>
  </sheetData>
  <sheetProtection algorithmName="SHA-512" hashValue="UwGsK/2nN6rF8Jok1mn+L4CBcGKuUeYFL/tuKvexNXcn/RwcXGeCI3AqpFU/SMEA+KPA1TckZC6kPTMB23H9Rg==" saltValue="HeqTWpW6KzDpWG4SYa5D5A==" spinCount="100000" sheet="1" objects="1" scenarios="1" selectLockedCells="1"/>
  <mergeCells count="37">
    <mergeCell ref="A1:B1"/>
    <mergeCell ref="A2:F2"/>
    <mergeCell ref="A6:M7"/>
    <mergeCell ref="A9:B9"/>
    <mergeCell ref="C9:G10"/>
    <mergeCell ref="H9:L10"/>
    <mergeCell ref="M9:M10"/>
    <mergeCell ref="A10:B10"/>
    <mergeCell ref="M11:M12"/>
    <mergeCell ref="A18:B18"/>
    <mergeCell ref="M13:M14"/>
    <mergeCell ref="A21:B21"/>
    <mergeCell ref="A15:B15"/>
    <mergeCell ref="A11:B12"/>
    <mergeCell ref="C11:G11"/>
    <mergeCell ref="H11:L12"/>
    <mergeCell ref="A20:B20"/>
    <mergeCell ref="A13:B14"/>
    <mergeCell ref="C33:H33"/>
    <mergeCell ref="C13:G14"/>
    <mergeCell ref="H13:L14"/>
    <mergeCell ref="A19:B19"/>
    <mergeCell ref="M27:M28"/>
    <mergeCell ref="G25:G26"/>
    <mergeCell ref="I27:I28"/>
    <mergeCell ref="J27:J28"/>
    <mergeCell ref="C15:M15"/>
    <mergeCell ref="A22:B22"/>
    <mergeCell ref="K27:K28"/>
    <mergeCell ref="L27:L28"/>
    <mergeCell ref="F25:F26"/>
    <mergeCell ref="A24:B24"/>
    <mergeCell ref="A16:B16"/>
    <mergeCell ref="A17:B17"/>
    <mergeCell ref="A25:E25"/>
    <mergeCell ref="A26:E26"/>
    <mergeCell ref="A23:B23"/>
  </mergeCells>
  <conditionalFormatting sqref="F25:G26">
    <cfRule type="cellIs" dxfId="5" priority="1" stopIfTrue="1" operator="equal">
      <formula>"ERROR"</formula>
    </cfRule>
  </conditionalFormatting>
  <conditionalFormatting sqref="G25">
    <cfRule type="cellIs" dxfId="4" priority="3" stopIfTrue="1" operator="notEqual">
      <formula>1</formula>
    </cfRule>
    <cfRule type="cellIs" dxfId="3" priority="8" stopIfTrue="1" operator="equal">
      <formula>"ERROR"</formula>
    </cfRule>
  </conditionalFormatting>
  <conditionalFormatting sqref="I27:K28">
    <cfRule type="cellIs" dxfId="2" priority="6" stopIfTrue="1" operator="equal">
      <formula>"ERROR"</formula>
    </cfRule>
  </conditionalFormatting>
  <conditionalFormatting sqref="L27">
    <cfRule type="cellIs" dxfId="1" priority="5" stopIfTrue="1" operator="equal">
      <formula>"ERROR"</formula>
    </cfRule>
  </conditionalFormatting>
  <conditionalFormatting sqref="M27">
    <cfRule type="cellIs" dxfId="0" priority="4" stopIfTrue="1" operator="notEqual">
      <formula>1</formula>
    </cfRule>
  </conditionalFormatting>
  <dataValidations count="2">
    <dataValidation type="list" allowBlank="1" showInputMessage="1" showErrorMessage="1" sqref="J33" xr:uid="{00000000-0002-0000-0100-000000000000}">
      <formula1>#REF!</formula1>
    </dataValidation>
    <dataValidation type="list" allowBlank="1" showInputMessage="1" showErrorMessage="1" sqref="C33" xr:uid="{00000000-0002-0000-0100-000001000000}">
      <formula1>$BU$23:$BU$26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N290"/>
  <sheetViews>
    <sheetView workbookViewId="0">
      <selection activeCell="B6" sqref="B6:I6"/>
    </sheetView>
  </sheetViews>
  <sheetFormatPr defaultRowHeight="15" x14ac:dyDescent="0.25"/>
  <cols>
    <col min="10" max="10" width="11.7109375" customWidth="1"/>
    <col min="13" max="13" width="11.28515625" customWidth="1"/>
    <col min="14" max="14" width="11.5703125" customWidth="1"/>
  </cols>
  <sheetData>
    <row r="1" spans="1:14" ht="18" x14ac:dyDescent="0.25">
      <c r="A1" s="445" t="str">
        <f>IF('Result Statistics'!C9="","",'Result Statistics'!C9)</f>
        <v/>
      </c>
      <c r="B1" s="445"/>
      <c r="C1" s="445"/>
      <c r="D1" s="445"/>
      <c r="E1" s="445"/>
      <c r="F1" s="445"/>
      <c r="G1" s="445"/>
      <c r="H1" s="445"/>
      <c r="I1" s="445"/>
      <c r="J1" s="445"/>
      <c r="K1" s="445"/>
      <c r="L1" s="445"/>
      <c r="M1" s="445"/>
      <c r="N1" s="445"/>
    </row>
    <row r="2" spans="1:14" ht="18.75" x14ac:dyDescent="0.3">
      <c r="F2" s="169" t="s">
        <v>264</v>
      </c>
      <c r="G2" s="170"/>
      <c r="H2" s="170"/>
      <c r="I2" s="170"/>
    </row>
    <row r="3" spans="1:14" ht="18" customHeight="1" x14ac:dyDescent="0.25">
      <c r="I3" s="86"/>
      <c r="J3" s="443" t="s">
        <v>182</v>
      </c>
      <c r="K3" s="443"/>
      <c r="L3" s="443"/>
      <c r="M3" s="443"/>
      <c r="N3" s="443"/>
    </row>
    <row r="4" spans="1:14" ht="24.75" customHeight="1" x14ac:dyDescent="0.25">
      <c r="I4" s="86"/>
      <c r="J4" s="444"/>
      <c r="K4" s="444"/>
      <c r="L4" s="444"/>
      <c r="M4" s="444"/>
      <c r="N4" s="444"/>
    </row>
    <row r="5" spans="1:14" ht="31.5" x14ac:dyDescent="0.25">
      <c r="A5" s="446" t="s">
        <v>188</v>
      </c>
      <c r="B5" s="447"/>
      <c r="C5" s="447"/>
      <c r="D5" s="447"/>
      <c r="E5" s="447"/>
      <c r="F5" s="447"/>
      <c r="G5" s="447"/>
      <c r="H5" s="447"/>
      <c r="I5" s="448"/>
      <c r="J5" s="83" t="s">
        <v>183</v>
      </c>
      <c r="K5" s="83" t="s">
        <v>184</v>
      </c>
      <c r="L5" s="83" t="s">
        <v>185</v>
      </c>
      <c r="M5" s="83" t="s">
        <v>186</v>
      </c>
      <c r="N5" s="83" t="s">
        <v>187</v>
      </c>
    </row>
    <row r="6" spans="1:14" ht="15.75" x14ac:dyDescent="0.25">
      <c r="A6" s="66" t="s">
        <v>31</v>
      </c>
      <c r="B6" s="440"/>
      <c r="C6" s="441"/>
      <c r="D6" s="441"/>
      <c r="E6" s="441"/>
      <c r="F6" s="441"/>
      <c r="G6" s="441"/>
      <c r="H6" s="441"/>
      <c r="I6" s="442"/>
      <c r="J6" s="84"/>
      <c r="K6" s="84"/>
      <c r="L6" s="84"/>
      <c r="M6" s="84"/>
      <c r="N6" s="84"/>
    </row>
    <row r="7" spans="1:14" ht="15.75" x14ac:dyDescent="0.25">
      <c r="A7" s="66" t="s">
        <v>32</v>
      </c>
      <c r="B7" s="440"/>
      <c r="C7" s="441"/>
      <c r="D7" s="441"/>
      <c r="E7" s="441"/>
      <c r="F7" s="441"/>
      <c r="G7" s="441"/>
      <c r="H7" s="441"/>
      <c r="I7" s="442"/>
      <c r="J7" s="84"/>
      <c r="K7" s="84"/>
      <c r="L7" s="84"/>
      <c r="M7" s="84"/>
      <c r="N7" s="84"/>
    </row>
    <row r="8" spans="1:14" ht="15.75" x14ac:dyDescent="0.25">
      <c r="A8" s="66" t="s">
        <v>33</v>
      </c>
      <c r="B8" s="440"/>
      <c r="C8" s="441"/>
      <c r="D8" s="441"/>
      <c r="E8" s="441"/>
      <c r="F8" s="441"/>
      <c r="G8" s="441"/>
      <c r="H8" s="441"/>
      <c r="I8" s="442"/>
      <c r="J8" s="84"/>
      <c r="K8" s="84"/>
      <c r="L8" s="84"/>
      <c r="M8" s="84"/>
      <c r="N8" s="84"/>
    </row>
    <row r="9" spans="1:14" ht="15.75" x14ac:dyDescent="0.25">
      <c r="A9" s="66" t="s">
        <v>35</v>
      </c>
      <c r="B9" s="440"/>
      <c r="C9" s="441"/>
      <c r="D9" s="441"/>
      <c r="E9" s="441"/>
      <c r="F9" s="441"/>
      <c r="G9" s="441"/>
      <c r="H9" s="441"/>
      <c r="I9" s="442"/>
      <c r="J9" s="84"/>
      <c r="K9" s="84"/>
      <c r="L9" s="84"/>
      <c r="M9" s="84"/>
      <c r="N9" s="84"/>
    </row>
    <row r="10" spans="1:14" ht="15.75" x14ac:dyDescent="0.25">
      <c r="A10" s="66" t="s">
        <v>36</v>
      </c>
      <c r="B10" s="440"/>
      <c r="C10" s="441"/>
      <c r="D10" s="441"/>
      <c r="E10" s="441"/>
      <c r="F10" s="441"/>
      <c r="G10" s="441"/>
      <c r="H10" s="441"/>
      <c r="I10" s="442"/>
      <c r="J10" s="84"/>
      <c r="K10" s="84"/>
      <c r="L10" s="84"/>
      <c r="M10" s="84"/>
      <c r="N10" s="84"/>
    </row>
    <row r="11" spans="1:14" ht="15.75" x14ac:dyDescent="0.25">
      <c r="A11" s="66" t="s">
        <v>141</v>
      </c>
      <c r="B11" s="440"/>
      <c r="C11" s="441"/>
      <c r="D11" s="441"/>
      <c r="E11" s="441"/>
      <c r="F11" s="441"/>
      <c r="G11" s="441"/>
      <c r="H11" s="441"/>
      <c r="I11" s="442"/>
      <c r="J11" s="84"/>
      <c r="K11" s="84"/>
      <c r="L11" s="84"/>
      <c r="M11" s="84"/>
      <c r="N11" s="84"/>
    </row>
    <row r="12" spans="1:14" ht="15.75" x14ac:dyDescent="0.25">
      <c r="A12" s="66" t="s">
        <v>142</v>
      </c>
      <c r="B12" s="440"/>
      <c r="C12" s="441"/>
      <c r="D12" s="441"/>
      <c r="E12" s="441"/>
      <c r="F12" s="441"/>
      <c r="G12" s="441"/>
      <c r="H12" s="441"/>
      <c r="I12" s="442"/>
      <c r="J12" s="84"/>
      <c r="K12" s="84"/>
      <c r="L12" s="84"/>
      <c r="M12" s="84"/>
      <c r="N12" s="84"/>
    </row>
    <row r="13" spans="1:14" ht="15.75" x14ac:dyDescent="0.25">
      <c r="A13" s="66" t="s">
        <v>143</v>
      </c>
      <c r="B13" s="440"/>
      <c r="C13" s="441"/>
      <c r="D13" s="441"/>
      <c r="E13" s="441"/>
      <c r="F13" s="441"/>
      <c r="G13" s="441"/>
      <c r="H13" s="441"/>
      <c r="I13" s="442"/>
      <c r="J13" s="84"/>
      <c r="K13" s="84"/>
      <c r="L13" s="84"/>
      <c r="M13" s="84"/>
      <c r="N13" s="84"/>
    </row>
    <row r="14" spans="1:14" ht="15.75" x14ac:dyDescent="0.25">
      <c r="A14" s="66" t="s">
        <v>144</v>
      </c>
      <c r="B14" s="440"/>
      <c r="C14" s="441"/>
      <c r="D14" s="441"/>
      <c r="E14" s="441"/>
      <c r="F14" s="441"/>
      <c r="G14" s="441"/>
      <c r="H14" s="441"/>
      <c r="I14" s="442"/>
      <c r="J14" s="84"/>
      <c r="K14" s="84"/>
      <c r="L14" s="84"/>
      <c r="M14" s="84"/>
      <c r="N14" s="84"/>
    </row>
    <row r="15" spans="1:14" ht="15.75" x14ac:dyDescent="0.25">
      <c r="A15" s="66" t="s">
        <v>145</v>
      </c>
      <c r="B15" s="440"/>
      <c r="C15" s="441"/>
      <c r="D15" s="441"/>
      <c r="E15" s="441"/>
      <c r="F15" s="441"/>
      <c r="G15" s="441"/>
      <c r="H15" s="441"/>
      <c r="I15" s="442"/>
      <c r="J15" s="84"/>
      <c r="K15" s="84"/>
      <c r="L15" s="84"/>
      <c r="M15" s="84"/>
      <c r="N15" s="84"/>
    </row>
    <row r="280" spans="2:3" hidden="1" x14ac:dyDescent="0.25">
      <c r="B280" t="s">
        <v>31</v>
      </c>
      <c r="C280" t="str">
        <f>IFERROR(((J6*5+K6*4+L6*3+M6*2+N6*1)/SUM(J6:N6))*0.2,"")</f>
        <v/>
      </c>
    </row>
    <row r="281" spans="2:3" hidden="1" x14ac:dyDescent="0.25">
      <c r="B281" t="s">
        <v>32</v>
      </c>
      <c r="C281" t="str">
        <f t="shared" ref="C281:C290" si="0">IFERROR(((J7*5+K7*4+L7*3+M7*2+N7*1)/SUM(J7:N7))*0.2,"")</f>
        <v/>
      </c>
    </row>
    <row r="282" spans="2:3" hidden="1" x14ac:dyDescent="0.25">
      <c r="B282" t="s">
        <v>33</v>
      </c>
      <c r="C282" t="str">
        <f t="shared" si="0"/>
        <v/>
      </c>
    </row>
    <row r="283" spans="2:3" hidden="1" x14ac:dyDescent="0.25">
      <c r="B283" t="s">
        <v>35</v>
      </c>
      <c r="C283" t="str">
        <f t="shared" si="0"/>
        <v/>
      </c>
    </row>
    <row r="284" spans="2:3" hidden="1" x14ac:dyDescent="0.25">
      <c r="B284" t="s">
        <v>36</v>
      </c>
      <c r="C284" t="str">
        <f t="shared" si="0"/>
        <v/>
      </c>
    </row>
    <row r="285" spans="2:3" hidden="1" x14ac:dyDescent="0.25">
      <c r="B285" t="s">
        <v>141</v>
      </c>
      <c r="C285" t="str">
        <f t="shared" si="0"/>
        <v/>
      </c>
    </row>
    <row r="286" spans="2:3" hidden="1" x14ac:dyDescent="0.25">
      <c r="B286" t="s">
        <v>142</v>
      </c>
      <c r="C286" t="str">
        <f t="shared" si="0"/>
        <v/>
      </c>
    </row>
    <row r="287" spans="2:3" hidden="1" x14ac:dyDescent="0.25">
      <c r="B287" t="s">
        <v>143</v>
      </c>
      <c r="C287" t="str">
        <f t="shared" si="0"/>
        <v/>
      </c>
    </row>
    <row r="288" spans="2:3" hidden="1" x14ac:dyDescent="0.25">
      <c r="B288" t="s">
        <v>144</v>
      </c>
      <c r="C288" t="str">
        <f t="shared" si="0"/>
        <v/>
      </c>
    </row>
    <row r="289" spans="2:3" hidden="1" x14ac:dyDescent="0.25">
      <c r="B289" t="s">
        <v>145</v>
      </c>
      <c r="C289" t="str">
        <f t="shared" si="0"/>
        <v/>
      </c>
    </row>
    <row r="290" spans="2:3" hidden="1" x14ac:dyDescent="0.25">
      <c r="B290" t="s">
        <v>242</v>
      </c>
      <c r="C290" t="str">
        <f t="shared" si="0"/>
        <v/>
      </c>
    </row>
  </sheetData>
  <sheetProtection algorithmName="SHA-512" hashValue="d/9pNgvzJBCVzFK1WiRp8WqaqAtgEKz0bjm02C7ucKWaiYV0Nll3gGs7qXDw+LZwr7ZYVAlPQwKP6L3XVyJ51w==" saltValue="CyjSTPSdAmGXvSiHfWOe/g==" spinCount="100000" sheet="1" objects="1" scenarios="1" selectLockedCells="1"/>
  <mergeCells count="13">
    <mergeCell ref="A1:N1"/>
    <mergeCell ref="B9:I9"/>
    <mergeCell ref="B10:I10"/>
    <mergeCell ref="B11:I11"/>
    <mergeCell ref="B12:I12"/>
    <mergeCell ref="A5:I5"/>
    <mergeCell ref="B6:I6"/>
    <mergeCell ref="B7:I7"/>
    <mergeCell ref="B8:I8"/>
    <mergeCell ref="B15:I15"/>
    <mergeCell ref="J3:N4"/>
    <mergeCell ref="B13:I13"/>
    <mergeCell ref="B14:I14"/>
  </mergeCells>
  <phoneticPr fontId="1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C250"/>
  <sheetViews>
    <sheetView showGridLines="0" view="pageBreakPreview" zoomScale="55" zoomScaleNormal="115" zoomScaleSheetLayoutView="55" workbookViewId="0">
      <selection activeCell="D6" sqref="D6"/>
    </sheetView>
  </sheetViews>
  <sheetFormatPr defaultRowHeight="12.75" x14ac:dyDescent="0.2"/>
  <cols>
    <col min="1" max="1" width="3.28515625" style="108" customWidth="1"/>
    <col min="2" max="2" width="17.5703125" style="109" customWidth="1"/>
    <col min="3" max="3" width="14.5703125" style="108" customWidth="1"/>
    <col min="4" max="8" width="18.7109375" style="109" customWidth="1"/>
    <col min="9" max="13" width="18.7109375" style="108" customWidth="1"/>
    <col min="14" max="14" width="12.7109375" style="108" hidden="1" customWidth="1"/>
    <col min="15" max="15" width="7.5703125" style="108" hidden="1" customWidth="1"/>
    <col min="16" max="23" width="9.140625" style="108" hidden="1" customWidth="1"/>
    <col min="24" max="24" width="23.7109375" style="108" hidden="1" customWidth="1"/>
    <col min="25" max="28" width="9.140625" style="108" hidden="1"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252</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48"/>
      <c r="B5" s="148"/>
      <c r="C5" s="148"/>
      <c r="D5" s="148"/>
      <c r="E5" s="148"/>
      <c r="F5" s="148"/>
      <c r="G5" s="148"/>
      <c r="H5" s="148"/>
      <c r="I5" s="142"/>
      <c r="J5" s="142"/>
      <c r="K5" s="142"/>
      <c r="L5" s="142"/>
      <c r="M5" s="142"/>
      <c r="N5" s="145"/>
      <c r="O5" s="145"/>
      <c r="P5" s="145"/>
    </row>
    <row r="6" spans="1:17" x14ac:dyDescent="0.2">
      <c r="A6" s="458" t="s">
        <v>234</v>
      </c>
      <c r="B6" s="458"/>
      <c r="C6" s="458"/>
      <c r="D6" s="115"/>
      <c r="I6" s="109"/>
      <c r="N6" s="145" t="s">
        <v>235</v>
      </c>
      <c r="O6" s="145"/>
      <c r="P6" s="145"/>
    </row>
    <row r="7" spans="1:17" x14ac:dyDescent="0.2">
      <c r="A7" s="453" t="s">
        <v>222</v>
      </c>
      <c r="B7" s="454"/>
      <c r="C7" s="455"/>
      <c r="D7" s="114"/>
      <c r="E7" s="114"/>
      <c r="F7" s="114"/>
      <c r="G7" s="114"/>
      <c r="H7" s="114"/>
      <c r="I7" s="114"/>
      <c r="J7" s="114"/>
      <c r="K7" s="114"/>
      <c r="L7" s="114"/>
      <c r="M7" s="115"/>
      <c r="N7" s="156" t="s">
        <v>211</v>
      </c>
      <c r="O7" s="140" t="s">
        <v>31</v>
      </c>
      <c r="P7" s="145"/>
      <c r="Q7" s="136"/>
    </row>
    <row r="8" spans="1:17" x14ac:dyDescent="0.2">
      <c r="A8" s="453" t="s">
        <v>243</v>
      </c>
      <c r="B8" s="454"/>
      <c r="C8" s="455"/>
      <c r="D8" s="115"/>
      <c r="E8" s="115"/>
      <c r="F8" s="115"/>
      <c r="G8" s="115"/>
      <c r="H8" s="115"/>
      <c r="I8" s="115"/>
      <c r="J8" s="115"/>
      <c r="K8" s="115"/>
      <c r="L8" s="115"/>
      <c r="M8" s="115"/>
      <c r="N8" s="156" t="s">
        <v>226</v>
      </c>
      <c r="O8" s="140" t="s">
        <v>32</v>
      </c>
      <c r="P8" s="140"/>
      <c r="Q8" s="136"/>
    </row>
    <row r="9" spans="1:17" x14ac:dyDescent="0.2">
      <c r="A9" s="453" t="s">
        <v>223</v>
      </c>
      <c r="B9" s="454"/>
      <c r="C9" s="455"/>
      <c r="D9" s="115"/>
      <c r="E9" s="115"/>
      <c r="F9" s="115"/>
      <c r="G9" s="115"/>
      <c r="H9" s="115"/>
      <c r="I9" s="115"/>
      <c r="J9" s="115"/>
      <c r="K9" s="115"/>
      <c r="L9" s="115"/>
      <c r="M9" s="115"/>
      <c r="N9" s="156" t="s">
        <v>226</v>
      </c>
      <c r="O9" s="140" t="s">
        <v>33</v>
      </c>
      <c r="P9" s="140"/>
      <c r="Q9" s="136"/>
    </row>
    <row r="10" spans="1:17" x14ac:dyDescent="0.2">
      <c r="A10" s="133" t="s">
        <v>204</v>
      </c>
      <c r="B10" s="133" t="s">
        <v>203</v>
      </c>
      <c r="C10" s="133" t="s">
        <v>202</v>
      </c>
      <c r="D10" s="134"/>
      <c r="E10" s="134"/>
      <c r="F10" s="134"/>
      <c r="G10" s="134"/>
      <c r="H10" s="134"/>
      <c r="I10" s="134"/>
      <c r="J10" s="135"/>
      <c r="K10" s="135"/>
      <c r="L10" s="135"/>
      <c r="M10" s="135"/>
      <c r="N10" s="156" t="s">
        <v>209</v>
      </c>
      <c r="O10" s="140" t="s">
        <v>35</v>
      </c>
      <c r="P10" s="140"/>
      <c r="Q10" s="136"/>
    </row>
    <row r="11" spans="1:17" ht="12.75" customHeight="1" x14ac:dyDescent="0.2">
      <c r="A11" s="111">
        <v>1</v>
      </c>
      <c r="B11" s="116"/>
      <c r="C11" s="117"/>
      <c r="D11" s="118"/>
      <c r="E11" s="118"/>
      <c r="F11" s="118"/>
      <c r="G11" s="118"/>
      <c r="H11" s="118"/>
      <c r="I11" s="118"/>
      <c r="J11" s="118"/>
      <c r="K11" s="118"/>
      <c r="L11" s="118"/>
      <c r="M11" s="118"/>
      <c r="N11" s="156"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56" t="s">
        <v>288</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56" t="s">
        <v>207</v>
      </c>
      <c r="O13" s="140" t="s">
        <v>142</v>
      </c>
      <c r="P13" s="145"/>
      <c r="Q13" s="136"/>
    </row>
    <row r="14" spans="1:17" ht="12.75" customHeight="1" x14ac:dyDescent="0.2">
      <c r="A14" s="111">
        <v>4</v>
      </c>
      <c r="B14" s="119"/>
      <c r="C14" s="117"/>
      <c r="D14" s="118"/>
      <c r="E14" s="118"/>
      <c r="F14" s="118"/>
      <c r="G14" s="118"/>
      <c r="H14" s="118"/>
      <c r="I14" s="118"/>
      <c r="J14" s="118"/>
      <c r="K14" s="118"/>
      <c r="L14" s="118"/>
      <c r="M14" s="118"/>
      <c r="N14" s="156"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56" t="s">
        <v>213</v>
      </c>
      <c r="O15" s="140" t="s">
        <v>144</v>
      </c>
      <c r="P15" s="140"/>
      <c r="Q15" s="136"/>
    </row>
    <row r="16" spans="1:17" ht="12.75" customHeight="1" x14ac:dyDescent="0.2">
      <c r="A16" s="111">
        <v>6</v>
      </c>
      <c r="B16" s="116"/>
      <c r="C16" s="117"/>
      <c r="D16" s="118"/>
      <c r="E16" s="118"/>
      <c r="F16" s="118"/>
      <c r="G16" s="118"/>
      <c r="H16" s="118"/>
      <c r="I16" s="118"/>
      <c r="J16" s="118"/>
      <c r="K16" s="118"/>
      <c r="L16" s="118"/>
      <c r="M16" s="118"/>
      <c r="N16" s="156" t="s">
        <v>225</v>
      </c>
      <c r="O16" s="140" t="s">
        <v>145</v>
      </c>
      <c r="P16" s="140"/>
      <c r="Q16" s="136"/>
    </row>
    <row r="17" spans="1:17" ht="12.75" customHeight="1" x14ac:dyDescent="0.2">
      <c r="A17" s="111">
        <v>7</v>
      </c>
      <c r="B17" s="116"/>
      <c r="C17" s="117"/>
      <c r="D17" s="118"/>
      <c r="E17" s="118"/>
      <c r="F17" s="118"/>
      <c r="G17" s="118"/>
      <c r="H17" s="118"/>
      <c r="I17" s="118"/>
      <c r="J17" s="118"/>
      <c r="K17" s="118"/>
      <c r="L17" s="118"/>
      <c r="M17" s="118"/>
      <c r="N17" s="156" t="s">
        <v>225</v>
      </c>
      <c r="O17" s="142"/>
      <c r="P17" s="140"/>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20"/>
      <c r="D19" s="118"/>
      <c r="E19" s="118"/>
      <c r="F19" s="118"/>
      <c r="G19" s="118"/>
      <c r="H19" s="118"/>
      <c r="I19" s="118"/>
      <c r="J19" s="118"/>
      <c r="K19" s="118"/>
      <c r="L19" s="118"/>
      <c r="M19" s="118"/>
      <c r="N19" s="145" t="s">
        <v>289</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9"/>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9"/>
      <c r="C24" s="120"/>
      <c r="D24" s="118"/>
      <c r="E24" s="118"/>
      <c r="F24" s="118"/>
      <c r="G24" s="118"/>
      <c r="H24" s="118"/>
      <c r="I24" s="118"/>
      <c r="J24" s="118"/>
      <c r="K24" s="118"/>
      <c r="L24" s="118"/>
      <c r="M24" s="118"/>
      <c r="N24" s="140" t="s">
        <v>224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row>
    <row r="26" spans="1:17" ht="12.75" customHeight="1" x14ac:dyDescent="0.2">
      <c r="A26" s="111">
        <v>16</v>
      </c>
      <c r="B26" s="116"/>
      <c r="C26" s="117"/>
      <c r="D26" s="118"/>
      <c r="E26" s="118"/>
      <c r="F26" s="118"/>
      <c r="G26" s="118"/>
      <c r="H26" s="118"/>
      <c r="I26" s="118"/>
      <c r="J26" s="118"/>
      <c r="K26" s="118"/>
      <c r="L26" s="118"/>
      <c r="M26" s="118"/>
      <c r="N26" s="136"/>
      <c r="O26" s="136"/>
      <c r="P26" s="136"/>
    </row>
    <row r="27" spans="1:17" x14ac:dyDescent="0.2">
      <c r="A27" s="111">
        <v>17</v>
      </c>
      <c r="B27" s="116"/>
      <c r="C27" s="117"/>
      <c r="D27" s="118"/>
      <c r="E27" s="118"/>
      <c r="F27" s="118"/>
      <c r="G27" s="118"/>
      <c r="H27" s="118"/>
      <c r="I27" s="118"/>
      <c r="J27" s="118"/>
      <c r="K27" s="118"/>
      <c r="L27" s="118"/>
      <c r="M27" s="118"/>
    </row>
    <row r="28" spans="1:17" x14ac:dyDescent="0.2">
      <c r="A28" s="111">
        <v>18</v>
      </c>
      <c r="B28" s="116"/>
      <c r="C28" s="117"/>
      <c r="D28" s="118"/>
      <c r="E28" s="118"/>
      <c r="F28" s="118"/>
      <c r="G28" s="118"/>
      <c r="H28" s="118"/>
      <c r="I28" s="118"/>
      <c r="J28" s="118"/>
      <c r="K28" s="118"/>
      <c r="L28" s="118"/>
      <c r="M28" s="118"/>
    </row>
    <row r="29" spans="1:17" ht="11.25" customHeight="1" x14ac:dyDescent="0.2">
      <c r="A29" s="111">
        <v>19</v>
      </c>
      <c r="B29" s="119"/>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3" x14ac:dyDescent="0.2">
      <c r="A33" s="111">
        <v>23</v>
      </c>
      <c r="B33" s="116"/>
      <c r="C33" s="117"/>
      <c r="D33" s="118"/>
      <c r="E33" s="118"/>
      <c r="F33" s="118"/>
      <c r="G33" s="118"/>
      <c r="H33" s="118"/>
      <c r="I33" s="118"/>
      <c r="J33" s="118"/>
      <c r="K33" s="118"/>
      <c r="L33" s="118"/>
      <c r="M33" s="118"/>
    </row>
    <row r="34" spans="1:13" x14ac:dyDescent="0.2">
      <c r="A34" s="111">
        <v>24</v>
      </c>
      <c r="B34" s="116"/>
      <c r="C34" s="120"/>
      <c r="D34" s="118"/>
      <c r="E34" s="118"/>
      <c r="F34" s="118"/>
      <c r="G34" s="118"/>
      <c r="H34" s="118"/>
      <c r="I34" s="118"/>
      <c r="J34" s="118"/>
      <c r="K34" s="118"/>
      <c r="L34" s="118"/>
      <c r="M34" s="118"/>
    </row>
    <row r="35" spans="1:13" x14ac:dyDescent="0.2">
      <c r="A35" s="111">
        <v>25</v>
      </c>
      <c r="B35" s="116"/>
      <c r="C35" s="117"/>
      <c r="D35" s="118"/>
      <c r="E35" s="118"/>
      <c r="F35" s="118"/>
      <c r="G35" s="118"/>
      <c r="H35" s="118"/>
      <c r="I35" s="118"/>
      <c r="J35" s="118"/>
      <c r="K35" s="118"/>
      <c r="L35" s="118"/>
      <c r="M35" s="118"/>
    </row>
    <row r="36" spans="1:13" x14ac:dyDescent="0.2">
      <c r="A36" s="111">
        <v>26</v>
      </c>
      <c r="B36" s="116"/>
      <c r="C36" s="117"/>
      <c r="D36" s="118"/>
      <c r="E36" s="118"/>
      <c r="F36" s="118"/>
      <c r="G36" s="118"/>
      <c r="H36" s="118"/>
      <c r="I36" s="118"/>
      <c r="J36" s="118"/>
      <c r="K36" s="118"/>
      <c r="L36" s="118"/>
      <c r="M36" s="118"/>
    </row>
    <row r="37" spans="1:13" ht="12.75" customHeight="1" x14ac:dyDescent="0.2">
      <c r="A37" s="111">
        <v>27</v>
      </c>
      <c r="B37" s="119"/>
      <c r="C37" s="117"/>
      <c r="D37" s="118"/>
      <c r="E37" s="118"/>
      <c r="F37" s="118"/>
      <c r="G37" s="118"/>
      <c r="H37" s="118"/>
      <c r="I37" s="118"/>
      <c r="J37" s="118"/>
      <c r="K37" s="118"/>
      <c r="L37" s="118"/>
      <c r="M37" s="118"/>
    </row>
    <row r="38" spans="1:13" x14ac:dyDescent="0.2">
      <c r="A38" s="111">
        <v>28</v>
      </c>
      <c r="B38" s="116"/>
      <c r="C38" s="117"/>
      <c r="D38" s="118"/>
      <c r="E38" s="118"/>
      <c r="F38" s="118"/>
      <c r="G38" s="118"/>
      <c r="H38" s="118"/>
      <c r="I38" s="118"/>
      <c r="J38" s="118"/>
      <c r="K38" s="118"/>
      <c r="L38" s="118"/>
      <c r="M38" s="118"/>
    </row>
    <row r="39" spans="1:13" ht="12.6" customHeight="1" x14ac:dyDescent="0.2">
      <c r="A39" s="111">
        <v>29</v>
      </c>
      <c r="B39" s="119"/>
      <c r="C39" s="120"/>
      <c r="D39" s="118"/>
      <c r="E39" s="118"/>
      <c r="F39" s="118"/>
      <c r="G39" s="118"/>
      <c r="H39" s="118"/>
      <c r="I39" s="118"/>
      <c r="J39" s="118"/>
      <c r="K39" s="118"/>
      <c r="L39" s="118"/>
      <c r="M39" s="118"/>
    </row>
    <row r="40" spans="1:13" x14ac:dyDescent="0.2">
      <c r="A40" s="111">
        <v>30</v>
      </c>
      <c r="B40" s="116"/>
      <c r="C40" s="117"/>
      <c r="D40" s="118"/>
      <c r="E40" s="118"/>
      <c r="F40" s="118"/>
      <c r="G40" s="118"/>
      <c r="H40" s="118"/>
      <c r="I40" s="118"/>
      <c r="J40" s="118"/>
      <c r="K40" s="118"/>
      <c r="L40" s="118"/>
      <c r="M40" s="118"/>
    </row>
    <row r="41" spans="1:13" x14ac:dyDescent="0.2">
      <c r="A41" s="111">
        <v>31</v>
      </c>
      <c r="B41" s="116"/>
      <c r="C41" s="117"/>
      <c r="D41" s="118"/>
      <c r="E41" s="118"/>
      <c r="F41" s="118"/>
      <c r="G41" s="118"/>
      <c r="H41" s="118"/>
      <c r="I41" s="118"/>
      <c r="J41" s="118"/>
      <c r="K41" s="118"/>
      <c r="L41" s="118"/>
      <c r="M41" s="118"/>
    </row>
    <row r="42" spans="1:13" x14ac:dyDescent="0.2">
      <c r="A42" s="111">
        <v>32</v>
      </c>
      <c r="B42" s="116"/>
      <c r="C42" s="117"/>
      <c r="D42" s="118"/>
      <c r="E42" s="118"/>
      <c r="F42" s="118"/>
      <c r="G42" s="118"/>
      <c r="H42" s="118"/>
      <c r="I42" s="118"/>
      <c r="J42" s="118"/>
      <c r="K42" s="118"/>
      <c r="L42" s="118"/>
      <c r="M42" s="118"/>
    </row>
    <row r="43" spans="1:13" x14ac:dyDescent="0.2">
      <c r="A43" s="111">
        <v>33</v>
      </c>
      <c r="B43" s="116"/>
      <c r="C43" s="117"/>
      <c r="D43" s="118"/>
      <c r="E43" s="118"/>
      <c r="F43" s="118"/>
      <c r="G43" s="118"/>
      <c r="H43" s="118"/>
      <c r="I43" s="118"/>
      <c r="J43" s="118"/>
      <c r="K43" s="118"/>
      <c r="L43" s="118"/>
      <c r="M43" s="118"/>
    </row>
    <row r="44" spans="1:13" x14ac:dyDescent="0.2">
      <c r="A44" s="111">
        <v>34</v>
      </c>
      <c r="B44" s="116"/>
      <c r="C44" s="117"/>
      <c r="D44" s="118"/>
      <c r="E44" s="118"/>
      <c r="F44" s="118"/>
      <c r="G44" s="118"/>
      <c r="H44" s="118"/>
      <c r="I44" s="118"/>
      <c r="J44" s="118"/>
      <c r="K44" s="118"/>
      <c r="L44" s="118"/>
      <c r="M44" s="118"/>
    </row>
    <row r="45" spans="1:13" x14ac:dyDescent="0.2">
      <c r="A45" s="111">
        <v>35</v>
      </c>
      <c r="B45" s="116"/>
      <c r="C45" s="117"/>
      <c r="D45" s="118"/>
      <c r="E45" s="118"/>
      <c r="F45" s="118"/>
      <c r="G45" s="118"/>
      <c r="H45" s="118"/>
      <c r="I45" s="118"/>
      <c r="J45" s="118"/>
      <c r="K45" s="118"/>
      <c r="L45" s="118"/>
      <c r="M45" s="118"/>
    </row>
    <row r="46" spans="1:13" x14ac:dyDescent="0.2">
      <c r="A46" s="111">
        <v>36</v>
      </c>
      <c r="B46" s="116"/>
      <c r="C46" s="117"/>
      <c r="D46" s="118"/>
      <c r="E46" s="118"/>
      <c r="F46" s="118"/>
      <c r="G46" s="118"/>
      <c r="H46" s="118"/>
      <c r="I46" s="118"/>
      <c r="J46" s="118"/>
      <c r="K46" s="118"/>
      <c r="L46" s="118"/>
      <c r="M46" s="118"/>
    </row>
    <row r="47" spans="1:13" x14ac:dyDescent="0.2">
      <c r="A47" s="111">
        <v>37</v>
      </c>
      <c r="B47" s="116"/>
      <c r="C47" s="117"/>
      <c r="D47" s="118"/>
      <c r="E47" s="118"/>
      <c r="F47" s="118"/>
      <c r="G47" s="118"/>
      <c r="H47" s="118"/>
      <c r="I47" s="118"/>
      <c r="J47" s="118"/>
      <c r="K47" s="118"/>
      <c r="L47" s="118"/>
      <c r="M47" s="118"/>
    </row>
    <row r="48" spans="1:13" x14ac:dyDescent="0.2">
      <c r="A48" s="111">
        <v>38</v>
      </c>
      <c r="B48" s="116"/>
      <c r="C48" s="117"/>
      <c r="D48" s="118"/>
      <c r="E48" s="118"/>
      <c r="F48" s="118"/>
      <c r="G48" s="118"/>
      <c r="H48" s="118"/>
      <c r="I48" s="118"/>
      <c r="J48" s="118"/>
      <c r="K48" s="118"/>
      <c r="L48" s="118"/>
      <c r="M48" s="118"/>
    </row>
    <row r="49" spans="1:13" x14ac:dyDescent="0.2">
      <c r="A49" s="111">
        <v>39</v>
      </c>
      <c r="B49" s="116"/>
      <c r="C49" s="117"/>
      <c r="D49" s="118"/>
      <c r="E49" s="118"/>
      <c r="F49" s="118"/>
      <c r="G49" s="118"/>
      <c r="H49" s="118"/>
      <c r="I49" s="118"/>
      <c r="J49" s="118"/>
      <c r="K49" s="118"/>
      <c r="L49" s="118"/>
      <c r="M49" s="118"/>
    </row>
    <row r="50" spans="1:13" x14ac:dyDescent="0.2">
      <c r="A50" s="111">
        <v>40</v>
      </c>
      <c r="B50" s="116"/>
      <c r="C50" s="117"/>
      <c r="D50" s="118"/>
      <c r="E50" s="118"/>
      <c r="F50" s="118"/>
      <c r="G50" s="118"/>
      <c r="H50" s="118"/>
      <c r="I50" s="118"/>
      <c r="J50" s="118"/>
      <c r="K50" s="118"/>
      <c r="L50" s="118"/>
      <c r="M50" s="118"/>
    </row>
    <row r="51" spans="1:13" x14ac:dyDescent="0.2">
      <c r="A51" s="111">
        <v>41</v>
      </c>
      <c r="B51" s="116"/>
      <c r="C51" s="117"/>
      <c r="D51" s="118"/>
      <c r="E51" s="118"/>
      <c r="F51" s="118"/>
      <c r="G51" s="118"/>
      <c r="H51" s="118"/>
      <c r="I51" s="118"/>
      <c r="J51" s="118"/>
      <c r="K51" s="118"/>
      <c r="L51" s="118"/>
      <c r="M51" s="118"/>
    </row>
    <row r="52" spans="1:13" x14ac:dyDescent="0.2">
      <c r="A52" s="111">
        <v>42</v>
      </c>
      <c r="B52" s="116"/>
      <c r="C52" s="117"/>
      <c r="D52" s="118"/>
      <c r="E52" s="118"/>
      <c r="F52" s="118"/>
      <c r="G52" s="118"/>
      <c r="H52" s="118"/>
      <c r="I52" s="118"/>
      <c r="J52" s="118"/>
      <c r="K52" s="118"/>
      <c r="L52" s="118"/>
      <c r="M52" s="118"/>
    </row>
    <row r="53" spans="1:13" x14ac:dyDescent="0.2">
      <c r="A53" s="111">
        <v>43</v>
      </c>
      <c r="B53" s="116"/>
      <c r="C53" s="117"/>
      <c r="D53" s="118"/>
      <c r="E53" s="118"/>
      <c r="F53" s="118"/>
      <c r="G53" s="118"/>
      <c r="H53" s="118"/>
      <c r="I53" s="118"/>
      <c r="J53" s="118"/>
      <c r="K53" s="118"/>
      <c r="L53" s="118"/>
      <c r="M53" s="118"/>
    </row>
    <row r="54" spans="1:13" x14ac:dyDescent="0.2">
      <c r="A54" s="111">
        <v>44</v>
      </c>
      <c r="B54" s="116"/>
      <c r="C54" s="117"/>
      <c r="D54" s="118"/>
      <c r="E54" s="118"/>
      <c r="F54" s="118"/>
      <c r="G54" s="118"/>
      <c r="H54" s="118"/>
      <c r="I54" s="118"/>
      <c r="J54" s="118"/>
      <c r="K54" s="118"/>
      <c r="L54" s="118"/>
      <c r="M54" s="118"/>
    </row>
    <row r="55" spans="1:13" x14ac:dyDescent="0.2">
      <c r="A55" s="111">
        <v>45</v>
      </c>
      <c r="B55" s="116"/>
      <c r="C55" s="117"/>
      <c r="D55" s="118"/>
      <c r="E55" s="118"/>
      <c r="F55" s="118"/>
      <c r="G55" s="118"/>
      <c r="H55" s="118"/>
      <c r="I55" s="118"/>
      <c r="J55" s="118"/>
      <c r="K55" s="118"/>
      <c r="L55" s="118"/>
      <c r="M55" s="118"/>
    </row>
    <row r="56" spans="1:13" x14ac:dyDescent="0.2">
      <c r="A56" s="111">
        <v>46</v>
      </c>
      <c r="B56" s="116"/>
      <c r="C56" s="117"/>
      <c r="D56" s="118"/>
      <c r="E56" s="118"/>
      <c r="F56" s="118"/>
      <c r="G56" s="118"/>
      <c r="H56" s="118"/>
      <c r="I56" s="118"/>
      <c r="J56" s="118"/>
      <c r="K56" s="118"/>
      <c r="L56" s="118"/>
      <c r="M56" s="118"/>
    </row>
    <row r="57" spans="1:13" x14ac:dyDescent="0.2">
      <c r="A57" s="111">
        <v>47</v>
      </c>
      <c r="B57" s="116"/>
      <c r="C57" s="117"/>
      <c r="D57" s="118"/>
      <c r="E57" s="118"/>
      <c r="F57" s="118"/>
      <c r="G57" s="118"/>
      <c r="H57" s="118"/>
      <c r="I57" s="118"/>
      <c r="J57" s="118"/>
      <c r="K57" s="118"/>
      <c r="L57" s="118"/>
      <c r="M57" s="118"/>
    </row>
    <row r="58" spans="1:13" x14ac:dyDescent="0.2">
      <c r="A58" s="111">
        <v>48</v>
      </c>
      <c r="B58" s="116"/>
      <c r="C58" s="117"/>
      <c r="D58" s="118"/>
      <c r="E58" s="118"/>
      <c r="F58" s="118"/>
      <c r="G58" s="118"/>
      <c r="H58" s="118"/>
      <c r="I58" s="118"/>
      <c r="J58" s="118"/>
      <c r="K58" s="118"/>
      <c r="L58" s="118"/>
      <c r="M58" s="118"/>
    </row>
    <row r="59" spans="1:13" x14ac:dyDescent="0.2">
      <c r="A59" s="111">
        <v>49</v>
      </c>
      <c r="B59" s="116"/>
      <c r="C59" s="117"/>
      <c r="D59" s="118"/>
      <c r="E59" s="118"/>
      <c r="F59" s="118"/>
      <c r="G59" s="118"/>
      <c r="H59" s="118"/>
      <c r="I59" s="118"/>
      <c r="J59" s="118"/>
      <c r="K59" s="118"/>
      <c r="L59" s="118"/>
      <c r="M59" s="118"/>
    </row>
    <row r="60" spans="1:13" x14ac:dyDescent="0.2">
      <c r="A60" s="111">
        <v>50</v>
      </c>
      <c r="B60" s="116"/>
      <c r="C60" s="117"/>
      <c r="D60" s="118"/>
      <c r="E60" s="118"/>
      <c r="F60" s="118"/>
      <c r="G60" s="118"/>
      <c r="H60" s="118"/>
      <c r="I60" s="118"/>
      <c r="J60" s="118"/>
      <c r="K60" s="118"/>
      <c r="L60" s="118"/>
      <c r="M60" s="118"/>
    </row>
    <row r="61" spans="1:13" x14ac:dyDescent="0.2">
      <c r="A61" s="111">
        <v>51</v>
      </c>
      <c r="B61" s="116"/>
      <c r="C61" s="117"/>
      <c r="D61" s="118"/>
      <c r="E61" s="118"/>
      <c r="F61" s="118"/>
      <c r="G61" s="118"/>
      <c r="H61" s="118"/>
      <c r="I61" s="118"/>
      <c r="J61" s="118"/>
      <c r="K61" s="118"/>
      <c r="L61" s="118"/>
      <c r="M61" s="118"/>
    </row>
    <row r="62" spans="1:13" x14ac:dyDescent="0.2">
      <c r="A62" s="111">
        <v>52</v>
      </c>
      <c r="B62" s="116"/>
      <c r="C62" s="117"/>
      <c r="D62" s="118"/>
      <c r="E62" s="118"/>
      <c r="F62" s="118"/>
      <c r="G62" s="118"/>
      <c r="H62" s="118"/>
      <c r="I62" s="118"/>
      <c r="J62" s="118"/>
      <c r="K62" s="118"/>
      <c r="L62" s="118"/>
      <c r="M62" s="118"/>
    </row>
    <row r="63" spans="1:13" x14ac:dyDescent="0.2">
      <c r="A63" s="111">
        <v>53</v>
      </c>
      <c r="B63" s="116"/>
      <c r="C63" s="117"/>
      <c r="D63" s="118"/>
      <c r="E63" s="118"/>
      <c r="F63" s="118"/>
      <c r="G63" s="118"/>
      <c r="H63" s="118"/>
      <c r="I63" s="118"/>
      <c r="J63" s="118"/>
      <c r="K63" s="118"/>
      <c r="L63" s="118"/>
      <c r="M63" s="118"/>
    </row>
    <row r="64" spans="1:13" x14ac:dyDescent="0.2">
      <c r="A64" s="111">
        <v>54</v>
      </c>
      <c r="B64" s="116"/>
      <c r="C64" s="117"/>
      <c r="D64" s="118"/>
      <c r="E64" s="118"/>
      <c r="F64" s="118"/>
      <c r="G64" s="118"/>
      <c r="H64" s="118"/>
      <c r="I64" s="118"/>
      <c r="J64" s="118"/>
      <c r="K64" s="118"/>
      <c r="L64" s="118"/>
      <c r="M64" s="118"/>
    </row>
    <row r="65" spans="1:29" x14ac:dyDescent="0.2">
      <c r="A65" s="111">
        <v>55</v>
      </c>
      <c r="B65" s="116"/>
      <c r="C65" s="117"/>
      <c r="D65" s="118"/>
      <c r="E65" s="118"/>
      <c r="F65" s="118"/>
      <c r="G65" s="118"/>
      <c r="H65" s="118"/>
      <c r="I65" s="118"/>
      <c r="J65" s="118"/>
      <c r="K65" s="118"/>
      <c r="L65" s="118"/>
      <c r="M65" s="118"/>
    </row>
    <row r="66" spans="1:29" x14ac:dyDescent="0.2">
      <c r="A66" s="111">
        <v>56</v>
      </c>
      <c r="B66" s="116"/>
      <c r="C66" s="117"/>
      <c r="D66" s="118"/>
      <c r="E66" s="118"/>
      <c r="F66" s="118"/>
      <c r="G66" s="118"/>
      <c r="H66" s="118"/>
      <c r="I66" s="118"/>
      <c r="J66" s="118"/>
      <c r="K66" s="118"/>
      <c r="L66" s="118"/>
      <c r="M66" s="118"/>
    </row>
    <row r="67" spans="1:29" x14ac:dyDescent="0.2">
      <c r="A67" s="111">
        <v>57</v>
      </c>
      <c r="B67" s="116"/>
      <c r="C67" s="117"/>
      <c r="D67" s="118"/>
      <c r="E67" s="118"/>
      <c r="F67" s="118"/>
      <c r="G67" s="118"/>
      <c r="H67" s="118"/>
      <c r="I67" s="118"/>
      <c r="J67" s="118"/>
      <c r="K67" s="118"/>
      <c r="L67" s="118"/>
      <c r="M67" s="118"/>
    </row>
    <row r="68" spans="1:29" x14ac:dyDescent="0.2">
      <c r="A68" s="111">
        <v>58</v>
      </c>
      <c r="B68" s="116"/>
      <c r="C68" s="117"/>
      <c r="D68" s="118"/>
      <c r="E68" s="118"/>
      <c r="F68" s="118"/>
      <c r="G68" s="118"/>
      <c r="H68" s="118"/>
      <c r="I68" s="118"/>
      <c r="J68" s="118"/>
      <c r="K68" s="118"/>
      <c r="L68" s="118"/>
      <c r="M68" s="118"/>
    </row>
    <row r="69" spans="1:29" x14ac:dyDescent="0.2">
      <c r="A69" s="111">
        <v>59</v>
      </c>
      <c r="B69" s="116"/>
      <c r="C69" s="117"/>
      <c r="D69" s="118"/>
      <c r="E69" s="118"/>
      <c r="F69" s="118"/>
      <c r="G69" s="118"/>
      <c r="H69" s="118"/>
      <c r="I69" s="118"/>
      <c r="J69" s="118"/>
      <c r="K69" s="118"/>
      <c r="L69" s="118"/>
      <c r="M69" s="118"/>
    </row>
    <row r="70" spans="1:29" x14ac:dyDescent="0.2">
      <c r="A70" s="111">
        <v>60</v>
      </c>
      <c r="B70" s="116"/>
      <c r="C70" s="117"/>
      <c r="D70" s="118"/>
      <c r="E70" s="118"/>
      <c r="F70" s="118"/>
      <c r="G70" s="118"/>
      <c r="H70" s="118"/>
      <c r="I70" s="118"/>
      <c r="J70" s="118"/>
      <c r="K70" s="118"/>
      <c r="L70" s="118"/>
      <c r="M70" s="118"/>
    </row>
    <row r="71" spans="1:29" ht="36" hidden="1" customHeight="1" x14ac:dyDescent="0.2"/>
    <row r="72" spans="1:29" hidden="1" x14ac:dyDescent="0.2"/>
    <row r="73" spans="1:29" hidden="1" x14ac:dyDescent="0.2">
      <c r="A73" s="130" t="s">
        <v>205</v>
      </c>
      <c r="B73" s="111"/>
      <c r="C73" s="130"/>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21"/>
      <c r="O73" s="121"/>
      <c r="P73" s="121"/>
      <c r="Q73" s="121"/>
      <c r="AC73" s="252">
        <f>SUM(D73:AB73)</f>
        <v>0</v>
      </c>
    </row>
    <row r="74" spans="1:29"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124"/>
      <c r="O74" s="124"/>
      <c r="P74" s="124"/>
      <c r="Q74" s="124"/>
    </row>
    <row r="75" spans="1:29" hidden="1" x14ac:dyDescent="0.2">
      <c r="A75" s="111">
        <v>1</v>
      </c>
      <c r="B75" s="125">
        <f>B11</f>
        <v>0</v>
      </c>
      <c r="C75" s="126">
        <f>C11</f>
        <v>0</v>
      </c>
      <c r="D75" s="121">
        <f t="shared" ref="D75:D106" si="0">SUMIFS(D11:M11,$D$8:$M$8,$D$74)</f>
        <v>0</v>
      </c>
      <c r="E75" s="121">
        <f>SUMIFS(D11:M11,$D$8:$M$8,$E$74)</f>
        <v>0</v>
      </c>
      <c r="F75" s="121">
        <f>SUMIFS(D11:M11,$D$8:$M$8,$F$74)</f>
        <v>0</v>
      </c>
      <c r="G75" s="121">
        <f>SUMIFS(D11:M11,$D$8:$M$8,$G$74)</f>
        <v>0</v>
      </c>
      <c r="H75" s="121">
        <f>SUMIFS(D11:M11,$D$8:$M$8,$H$74)</f>
        <v>0</v>
      </c>
      <c r="I75" s="121">
        <f>SUMIFS(D11:M11,$D$8:$M$8,$I$74)</f>
        <v>0</v>
      </c>
      <c r="J75" s="121">
        <f>SUMIFS(D11:M11,$D$8:$M$8,$J$74)</f>
        <v>0</v>
      </c>
      <c r="K75" s="121">
        <f>SUMIFS(D11:M11,$D$8:$M$8,$K$74)</f>
        <v>0</v>
      </c>
      <c r="L75" s="121">
        <f>SUMIFS(D11:M11,$D$8:$M$8,$L$74)</f>
        <v>0</v>
      </c>
      <c r="M75" s="121">
        <f>SUMIFS(D11:M11,$D$8:$M$8,$M$74)</f>
        <v>0</v>
      </c>
      <c r="N75" s="107"/>
      <c r="O75" s="107"/>
      <c r="P75" s="107"/>
      <c r="Q75" s="107"/>
    </row>
    <row r="76" spans="1:29" hidden="1" x14ac:dyDescent="0.2">
      <c r="A76" s="111">
        <v>3</v>
      </c>
      <c r="B76" s="125">
        <f>B13</f>
        <v>0</v>
      </c>
      <c r="C76" s="126">
        <f>C13</f>
        <v>0</v>
      </c>
      <c r="D76" s="121">
        <f t="shared" si="0"/>
        <v>0</v>
      </c>
      <c r="E76" s="121">
        <f>SUMIFS(D12:M12,$D$8:$M$8,$E$74)</f>
        <v>0</v>
      </c>
      <c r="F76" s="121">
        <f>SUMIFS(D12:M12,$D$8:$M$8,$F$74)</f>
        <v>0</v>
      </c>
      <c r="G76" s="121">
        <f t="shared" ref="G76:G134" si="1">SUMIFS(D12:M12,$D$8:$M$8,$G$74)</f>
        <v>0</v>
      </c>
      <c r="H76" s="121">
        <f t="shared" ref="H76:H134" si="2">SUMIFS(D12:M12,$D$8:$M$8,$H$74)</f>
        <v>0</v>
      </c>
      <c r="I76" s="121">
        <f t="shared" ref="I76:I134" si="3">SUMIFS(D12:M12,$D$8:$M$8,$I$74)</f>
        <v>0</v>
      </c>
      <c r="J76" s="121">
        <f t="shared" ref="J76:J134" si="4">SUMIFS(D12:M12,$D$8:$M$8,$J$74)</f>
        <v>0</v>
      </c>
      <c r="K76" s="121">
        <f t="shared" ref="K76:K134" si="5">SUMIFS(D12:M12,$D$8:$M$8,$K$74)</f>
        <v>0</v>
      </c>
      <c r="L76" s="121">
        <f t="shared" ref="L76:L134" si="6">SUMIFS(D12:M12,$D$8:$M$8,$L$74)</f>
        <v>0</v>
      </c>
      <c r="M76" s="121">
        <f t="shared" ref="M76:M134" si="7">SUMIFS(D12:M12,$D$8:$M$8,$M$74)</f>
        <v>0</v>
      </c>
      <c r="N76" s="107"/>
      <c r="O76" s="107"/>
      <c r="P76" s="107"/>
      <c r="Q76" s="107"/>
      <c r="T76" s="142" t="s">
        <v>31</v>
      </c>
      <c r="U76" s="108" t="e">
        <f>HLOOKUP(T76,D8:K9,3,FALSE)</f>
        <v>#N/A</v>
      </c>
      <c r="V76" s="108" t="e">
        <f>HLOOKUP(T76,E8:L9,3,FALSE)</f>
        <v>#N/A</v>
      </c>
      <c r="W76" s="108" t="e">
        <f>HLOOKUP(T76,F8:M9,3,FALSE)</f>
        <v>#N/A</v>
      </c>
      <c r="X76" s="108" t="e">
        <f>HLOOKUP(T76,G8:M9,3,FALSE)</f>
        <v>#N/A</v>
      </c>
    </row>
    <row r="77" spans="1:29" hidden="1" x14ac:dyDescent="0.2">
      <c r="A77" s="111">
        <v>3</v>
      </c>
      <c r="B77" s="125">
        <f t="shared" ref="B77:C83" si="8">B13</f>
        <v>0</v>
      </c>
      <c r="C77" s="126">
        <f t="shared" si="8"/>
        <v>0</v>
      </c>
      <c r="D77" s="121">
        <f t="shared" si="0"/>
        <v>0</v>
      </c>
      <c r="E77" s="121">
        <f t="shared" ref="E77:E134" si="9">SUMIFS(D13:M13,$D$8:$M$8,$E$74)</f>
        <v>0</v>
      </c>
      <c r="F77" s="121">
        <f t="shared" ref="F77:F134" si="10">SUMIFS(D13:M13,$D$8:$M$8,$F$74)</f>
        <v>0</v>
      </c>
      <c r="G77" s="121">
        <f t="shared" si="1"/>
        <v>0</v>
      </c>
      <c r="H77" s="121">
        <f t="shared" si="2"/>
        <v>0</v>
      </c>
      <c r="I77" s="121">
        <f t="shared" si="3"/>
        <v>0</v>
      </c>
      <c r="J77" s="121">
        <f t="shared" si="4"/>
        <v>0</v>
      </c>
      <c r="K77" s="121">
        <f t="shared" si="5"/>
        <v>0</v>
      </c>
      <c r="L77" s="121">
        <f t="shared" si="6"/>
        <v>0</v>
      </c>
      <c r="M77" s="121">
        <f t="shared" si="7"/>
        <v>0</v>
      </c>
      <c r="N77" s="107"/>
      <c r="O77" s="107"/>
      <c r="P77" s="107"/>
      <c r="Q77" s="107"/>
      <c r="T77" s="142" t="s">
        <v>33</v>
      </c>
      <c r="U77" s="108" t="e">
        <f>HLOOKUP(T77,D8:K9,3,FALSE)</f>
        <v>#N/A</v>
      </c>
    </row>
    <row r="78" spans="1:29" hidden="1" x14ac:dyDescent="0.2">
      <c r="A78" s="111">
        <v>4</v>
      </c>
      <c r="B78" s="125">
        <f t="shared" si="8"/>
        <v>0</v>
      </c>
      <c r="C78" s="126">
        <f t="shared" si="8"/>
        <v>0</v>
      </c>
      <c r="D78" s="121">
        <f t="shared" si="0"/>
        <v>0</v>
      </c>
      <c r="E78" s="121">
        <f t="shared" si="9"/>
        <v>0</v>
      </c>
      <c r="F78" s="121">
        <f t="shared" si="10"/>
        <v>0</v>
      </c>
      <c r="G78" s="121">
        <f t="shared" si="1"/>
        <v>0</v>
      </c>
      <c r="H78" s="121">
        <f t="shared" si="2"/>
        <v>0</v>
      </c>
      <c r="I78" s="121">
        <f t="shared" si="3"/>
        <v>0</v>
      </c>
      <c r="J78" s="121">
        <f t="shared" si="4"/>
        <v>0</v>
      </c>
      <c r="K78" s="121">
        <f t="shared" si="5"/>
        <v>0</v>
      </c>
      <c r="L78" s="121">
        <f t="shared" si="6"/>
        <v>0</v>
      </c>
      <c r="M78" s="121">
        <f t="shared" si="7"/>
        <v>0</v>
      </c>
      <c r="N78" s="107"/>
      <c r="O78" s="107"/>
      <c r="P78" s="107"/>
      <c r="Q78" s="107"/>
      <c r="T78" s="142" t="s">
        <v>33</v>
      </c>
      <c r="U78" s="108" t="e">
        <f>HLOOKUP(T78,D8:K9,3,FALSE)</f>
        <v>#N/A</v>
      </c>
    </row>
    <row r="79" spans="1:29" hidden="1" x14ac:dyDescent="0.2">
      <c r="A79" s="111">
        <v>5</v>
      </c>
      <c r="B79" s="125">
        <f t="shared" si="8"/>
        <v>0</v>
      </c>
      <c r="C79" s="126">
        <f t="shared" si="8"/>
        <v>0</v>
      </c>
      <c r="D79" s="121">
        <f t="shared" si="0"/>
        <v>0</v>
      </c>
      <c r="E79" s="121">
        <f t="shared" si="9"/>
        <v>0</v>
      </c>
      <c r="F79" s="121">
        <f t="shared" si="10"/>
        <v>0</v>
      </c>
      <c r="G79" s="121">
        <f t="shared" si="1"/>
        <v>0</v>
      </c>
      <c r="H79" s="121">
        <f t="shared" si="2"/>
        <v>0</v>
      </c>
      <c r="I79" s="121">
        <f t="shared" si="3"/>
        <v>0</v>
      </c>
      <c r="J79" s="121">
        <f t="shared" si="4"/>
        <v>0</v>
      </c>
      <c r="K79" s="121">
        <f t="shared" si="5"/>
        <v>0</v>
      </c>
      <c r="L79" s="121">
        <f t="shared" si="6"/>
        <v>0</v>
      </c>
      <c r="M79" s="121">
        <f t="shared" si="7"/>
        <v>0</v>
      </c>
      <c r="N79" s="107"/>
      <c r="O79" s="107"/>
      <c r="P79" s="107"/>
      <c r="Q79" s="107"/>
      <c r="T79" s="142" t="s">
        <v>35</v>
      </c>
      <c r="U79" s="108" t="e">
        <f>HLOOKUP(T79,D8:K11,3,FALSE)</f>
        <v>#N/A</v>
      </c>
    </row>
    <row r="80" spans="1:29" hidden="1" x14ac:dyDescent="0.2">
      <c r="A80" s="111">
        <v>6</v>
      </c>
      <c r="B80" s="125">
        <f t="shared" si="8"/>
        <v>0</v>
      </c>
      <c r="C80" s="126">
        <f t="shared" si="8"/>
        <v>0</v>
      </c>
      <c r="D80" s="121">
        <f t="shared" si="0"/>
        <v>0</v>
      </c>
      <c r="E80" s="121">
        <f t="shared" si="9"/>
        <v>0</v>
      </c>
      <c r="F80" s="121">
        <f t="shared" si="10"/>
        <v>0</v>
      </c>
      <c r="G80" s="121">
        <f t="shared" si="1"/>
        <v>0</v>
      </c>
      <c r="H80" s="121">
        <f t="shared" si="2"/>
        <v>0</v>
      </c>
      <c r="I80" s="121">
        <f t="shared" si="3"/>
        <v>0</v>
      </c>
      <c r="J80" s="121">
        <f t="shared" si="4"/>
        <v>0</v>
      </c>
      <c r="K80" s="121">
        <f t="shared" si="5"/>
        <v>0</v>
      </c>
      <c r="L80" s="121">
        <f t="shared" si="6"/>
        <v>0</v>
      </c>
      <c r="M80" s="121">
        <f t="shared" si="7"/>
        <v>0</v>
      </c>
      <c r="N80" s="107"/>
      <c r="O80" s="107"/>
      <c r="P80" s="107"/>
      <c r="Q80" s="107"/>
      <c r="T80" s="142" t="s">
        <v>36</v>
      </c>
      <c r="U80" s="108" t="e">
        <f>HLOOKUP(T80,D13:K13,3,FALSE)</f>
        <v>#N/A</v>
      </c>
    </row>
    <row r="81" spans="1:21" hidden="1" x14ac:dyDescent="0.2">
      <c r="A81" s="111">
        <v>7</v>
      </c>
      <c r="B81" s="125">
        <f t="shared" si="8"/>
        <v>0</v>
      </c>
      <c r="C81" s="126">
        <f t="shared" si="8"/>
        <v>0</v>
      </c>
      <c r="D81" s="121">
        <f t="shared" si="0"/>
        <v>0</v>
      </c>
      <c r="E81" s="121">
        <f t="shared" si="9"/>
        <v>0</v>
      </c>
      <c r="F81" s="121">
        <f t="shared" si="10"/>
        <v>0</v>
      </c>
      <c r="G81" s="121">
        <f t="shared" si="1"/>
        <v>0</v>
      </c>
      <c r="H81" s="121">
        <f t="shared" si="2"/>
        <v>0</v>
      </c>
      <c r="I81" s="121">
        <f t="shared" si="3"/>
        <v>0</v>
      </c>
      <c r="J81" s="121">
        <f t="shared" si="4"/>
        <v>0</v>
      </c>
      <c r="K81" s="121">
        <f t="shared" si="5"/>
        <v>0</v>
      </c>
      <c r="L81" s="121">
        <f t="shared" si="6"/>
        <v>0</v>
      </c>
      <c r="M81" s="121">
        <f t="shared" si="7"/>
        <v>0</v>
      </c>
      <c r="N81" s="107"/>
      <c r="O81" s="107"/>
      <c r="P81" s="107"/>
      <c r="Q81" s="107"/>
      <c r="T81" s="142" t="s">
        <v>141</v>
      </c>
      <c r="U81" s="108" t="e">
        <f>HLOOKUP(T81,D13:K14,3,FALSE)</f>
        <v>#N/A</v>
      </c>
    </row>
    <row r="82" spans="1:21" hidden="1" x14ac:dyDescent="0.2">
      <c r="A82" s="111">
        <v>8</v>
      </c>
      <c r="B82" s="125">
        <f t="shared" si="8"/>
        <v>0</v>
      </c>
      <c r="C82" s="126">
        <f t="shared" si="8"/>
        <v>0</v>
      </c>
      <c r="D82" s="121">
        <f t="shared" si="0"/>
        <v>0</v>
      </c>
      <c r="E82" s="121">
        <f t="shared" si="9"/>
        <v>0</v>
      </c>
      <c r="F82" s="121">
        <f t="shared" si="10"/>
        <v>0</v>
      </c>
      <c r="G82" s="121">
        <f t="shared" si="1"/>
        <v>0</v>
      </c>
      <c r="H82" s="121">
        <f t="shared" si="2"/>
        <v>0</v>
      </c>
      <c r="I82" s="121">
        <f t="shared" si="3"/>
        <v>0</v>
      </c>
      <c r="J82" s="121">
        <f t="shared" si="4"/>
        <v>0</v>
      </c>
      <c r="K82" s="121">
        <f t="shared" si="5"/>
        <v>0</v>
      </c>
      <c r="L82" s="121">
        <f t="shared" si="6"/>
        <v>0</v>
      </c>
      <c r="M82" s="121">
        <f t="shared" si="7"/>
        <v>0</v>
      </c>
      <c r="N82" s="107"/>
      <c r="O82" s="107"/>
      <c r="P82" s="107"/>
      <c r="Q82" s="107"/>
      <c r="T82" s="142" t="s">
        <v>142</v>
      </c>
      <c r="U82" s="108" t="e">
        <f>HLOOKUP(T83,D14:K15,3,FALSE)</f>
        <v>#N/A</v>
      </c>
    </row>
    <row r="83" spans="1:21" hidden="1" x14ac:dyDescent="0.2">
      <c r="A83" s="111">
        <v>9</v>
      </c>
      <c r="B83" s="125">
        <f t="shared" si="8"/>
        <v>0</v>
      </c>
      <c r="C83" s="126">
        <f t="shared" si="8"/>
        <v>0</v>
      </c>
      <c r="D83" s="121">
        <f t="shared" si="0"/>
        <v>0</v>
      </c>
      <c r="E83" s="121">
        <f t="shared" si="9"/>
        <v>0</v>
      </c>
      <c r="F83" s="121">
        <f t="shared" si="10"/>
        <v>0</v>
      </c>
      <c r="G83" s="121">
        <f t="shared" si="1"/>
        <v>0</v>
      </c>
      <c r="H83" s="121">
        <f t="shared" si="2"/>
        <v>0</v>
      </c>
      <c r="I83" s="121">
        <f t="shared" si="3"/>
        <v>0</v>
      </c>
      <c r="J83" s="121">
        <f t="shared" si="4"/>
        <v>0</v>
      </c>
      <c r="K83" s="121">
        <f t="shared" si="5"/>
        <v>0</v>
      </c>
      <c r="L83" s="121">
        <f t="shared" si="6"/>
        <v>0</v>
      </c>
      <c r="M83" s="121">
        <f t="shared" si="7"/>
        <v>0</v>
      </c>
      <c r="N83" s="107"/>
      <c r="O83" s="107"/>
      <c r="P83" s="107"/>
      <c r="Q83" s="107"/>
      <c r="T83" s="142" t="s">
        <v>143</v>
      </c>
      <c r="U83" s="108" t="e">
        <f>HLOOKUP(T83,D15:K16,3,FALSE)</f>
        <v>#N/A</v>
      </c>
    </row>
    <row r="84" spans="1:21" hidden="1" x14ac:dyDescent="0.2">
      <c r="A84" s="111">
        <v>10</v>
      </c>
      <c r="B84" s="125">
        <f>B30</f>
        <v>0</v>
      </c>
      <c r="C84" s="126">
        <f>C30</f>
        <v>0</v>
      </c>
      <c r="D84" s="121">
        <f t="shared" si="0"/>
        <v>0</v>
      </c>
      <c r="E84" s="121">
        <f t="shared" si="9"/>
        <v>0</v>
      </c>
      <c r="F84" s="121">
        <f t="shared" si="10"/>
        <v>0</v>
      </c>
      <c r="G84" s="121">
        <f t="shared" si="1"/>
        <v>0</v>
      </c>
      <c r="H84" s="121">
        <f t="shared" si="2"/>
        <v>0</v>
      </c>
      <c r="I84" s="121">
        <f t="shared" si="3"/>
        <v>0</v>
      </c>
      <c r="J84" s="121">
        <f t="shared" si="4"/>
        <v>0</v>
      </c>
      <c r="K84" s="121">
        <f t="shared" si="5"/>
        <v>0</v>
      </c>
      <c r="L84" s="121">
        <f t="shared" si="6"/>
        <v>0</v>
      </c>
      <c r="M84" s="121">
        <f t="shared" si="7"/>
        <v>0</v>
      </c>
      <c r="N84" s="107"/>
      <c r="O84" s="107"/>
      <c r="P84" s="107"/>
      <c r="Q84" s="107"/>
      <c r="T84" s="142" t="s">
        <v>144</v>
      </c>
      <c r="U84" s="108" t="e">
        <f>HLOOKUP(T84,D16:K17,3,FALSE)</f>
        <v>#N/A</v>
      </c>
    </row>
    <row r="85" spans="1:21" hidden="1" x14ac:dyDescent="0.2">
      <c r="A85" s="111">
        <v>11</v>
      </c>
      <c r="B85" s="125">
        <f>B31</f>
        <v>0</v>
      </c>
      <c r="C85" s="126">
        <f>C31</f>
        <v>0</v>
      </c>
      <c r="D85" s="121">
        <f t="shared" si="0"/>
        <v>0</v>
      </c>
      <c r="E85" s="121">
        <f t="shared" si="9"/>
        <v>0</v>
      </c>
      <c r="F85" s="121">
        <f t="shared" si="10"/>
        <v>0</v>
      </c>
      <c r="G85" s="121">
        <f t="shared" si="1"/>
        <v>0</v>
      </c>
      <c r="H85" s="121">
        <f t="shared" si="2"/>
        <v>0</v>
      </c>
      <c r="I85" s="121">
        <f t="shared" si="3"/>
        <v>0</v>
      </c>
      <c r="J85" s="121">
        <f t="shared" si="4"/>
        <v>0</v>
      </c>
      <c r="K85" s="121">
        <f t="shared" si="5"/>
        <v>0</v>
      </c>
      <c r="L85" s="121">
        <f t="shared" si="6"/>
        <v>0</v>
      </c>
      <c r="M85" s="121">
        <f t="shared" si="7"/>
        <v>0</v>
      </c>
      <c r="N85" s="107"/>
      <c r="O85" s="107"/>
      <c r="P85" s="107"/>
      <c r="Q85" s="107"/>
      <c r="T85" s="142" t="s">
        <v>145</v>
      </c>
      <c r="U85" s="108" t="e">
        <f>HLOOKUP(T85,D17:K18,3,FALSE)</f>
        <v>#N/A</v>
      </c>
    </row>
    <row r="86" spans="1:21" hidden="1" x14ac:dyDescent="0.2">
      <c r="A86" s="111">
        <v>13</v>
      </c>
      <c r="B86" s="125">
        <f>B33</f>
        <v>0</v>
      </c>
      <c r="C86" s="126">
        <f>C33</f>
        <v>0</v>
      </c>
      <c r="D86" s="121">
        <f t="shared" si="0"/>
        <v>0</v>
      </c>
      <c r="E86" s="121">
        <f t="shared" si="9"/>
        <v>0</v>
      </c>
      <c r="F86" s="121">
        <f t="shared" si="10"/>
        <v>0</v>
      </c>
      <c r="G86" s="121">
        <f t="shared" si="1"/>
        <v>0</v>
      </c>
      <c r="H86" s="121">
        <f t="shared" si="2"/>
        <v>0</v>
      </c>
      <c r="I86" s="121">
        <f t="shared" si="3"/>
        <v>0</v>
      </c>
      <c r="J86" s="121">
        <f t="shared" si="4"/>
        <v>0</v>
      </c>
      <c r="K86" s="121">
        <f t="shared" si="5"/>
        <v>0</v>
      </c>
      <c r="L86" s="121">
        <f t="shared" si="6"/>
        <v>0</v>
      </c>
      <c r="M86" s="121">
        <f t="shared" si="7"/>
        <v>0</v>
      </c>
      <c r="N86" s="107"/>
      <c r="O86" s="107"/>
      <c r="P86" s="107"/>
      <c r="Q86" s="107"/>
      <c r="T86" s="142"/>
    </row>
    <row r="87" spans="1:21" hidden="1" x14ac:dyDescent="0.2">
      <c r="A87" s="111">
        <v>13</v>
      </c>
      <c r="B87" s="125">
        <f t="shared" ref="B87:C93" si="11">B33</f>
        <v>0</v>
      </c>
      <c r="C87" s="126">
        <f t="shared" si="11"/>
        <v>0</v>
      </c>
      <c r="D87" s="121">
        <f t="shared" si="0"/>
        <v>0</v>
      </c>
      <c r="E87" s="121">
        <f t="shared" si="9"/>
        <v>0</v>
      </c>
      <c r="F87" s="121">
        <f t="shared" si="10"/>
        <v>0</v>
      </c>
      <c r="G87" s="121">
        <f t="shared" si="1"/>
        <v>0</v>
      </c>
      <c r="H87" s="121">
        <f t="shared" si="2"/>
        <v>0</v>
      </c>
      <c r="I87" s="121">
        <f t="shared" si="3"/>
        <v>0</v>
      </c>
      <c r="J87" s="121">
        <f t="shared" si="4"/>
        <v>0</v>
      </c>
      <c r="K87" s="121">
        <f t="shared" si="5"/>
        <v>0</v>
      </c>
      <c r="L87" s="121">
        <f t="shared" si="6"/>
        <v>0</v>
      </c>
      <c r="M87" s="121">
        <f t="shared" si="7"/>
        <v>0</v>
      </c>
      <c r="N87" s="107"/>
      <c r="O87" s="107"/>
      <c r="P87" s="107"/>
      <c r="Q87" s="107"/>
    </row>
    <row r="88" spans="1:21" hidden="1" x14ac:dyDescent="0.2">
      <c r="A88" s="111">
        <v>14</v>
      </c>
      <c r="B88" s="125">
        <f t="shared" si="11"/>
        <v>0</v>
      </c>
      <c r="C88" s="126">
        <f t="shared" si="11"/>
        <v>0</v>
      </c>
      <c r="D88" s="121">
        <f t="shared" si="0"/>
        <v>0</v>
      </c>
      <c r="E88" s="121">
        <f t="shared" si="9"/>
        <v>0</v>
      </c>
      <c r="F88" s="121">
        <f t="shared" si="10"/>
        <v>0</v>
      </c>
      <c r="G88" s="121">
        <f t="shared" si="1"/>
        <v>0</v>
      </c>
      <c r="H88" s="121">
        <f t="shared" si="2"/>
        <v>0</v>
      </c>
      <c r="I88" s="121">
        <f t="shared" si="3"/>
        <v>0</v>
      </c>
      <c r="J88" s="121">
        <f t="shared" si="4"/>
        <v>0</v>
      </c>
      <c r="K88" s="121">
        <f t="shared" si="5"/>
        <v>0</v>
      </c>
      <c r="L88" s="121">
        <f t="shared" si="6"/>
        <v>0</v>
      </c>
      <c r="M88" s="121">
        <f t="shared" si="7"/>
        <v>0</v>
      </c>
      <c r="N88" s="107"/>
      <c r="O88" s="107"/>
      <c r="P88" s="107"/>
      <c r="Q88" s="107"/>
    </row>
    <row r="89" spans="1:21" hidden="1" x14ac:dyDescent="0.2">
      <c r="A89" s="111">
        <v>15</v>
      </c>
      <c r="B89" s="125">
        <f t="shared" si="11"/>
        <v>0</v>
      </c>
      <c r="C89" s="126">
        <f t="shared" si="11"/>
        <v>0</v>
      </c>
      <c r="D89" s="121">
        <f t="shared" si="0"/>
        <v>0</v>
      </c>
      <c r="E89" s="121">
        <f t="shared" si="9"/>
        <v>0</v>
      </c>
      <c r="F89" s="121">
        <f t="shared" si="10"/>
        <v>0</v>
      </c>
      <c r="G89" s="121">
        <f t="shared" si="1"/>
        <v>0</v>
      </c>
      <c r="H89" s="121">
        <f t="shared" si="2"/>
        <v>0</v>
      </c>
      <c r="I89" s="121">
        <f t="shared" si="3"/>
        <v>0</v>
      </c>
      <c r="J89" s="121">
        <f t="shared" si="4"/>
        <v>0</v>
      </c>
      <c r="K89" s="121">
        <f t="shared" si="5"/>
        <v>0</v>
      </c>
      <c r="L89" s="121">
        <f t="shared" si="6"/>
        <v>0</v>
      </c>
      <c r="M89" s="121">
        <f t="shared" si="7"/>
        <v>0</v>
      </c>
      <c r="N89" s="107"/>
      <c r="O89" s="107"/>
      <c r="P89" s="107"/>
      <c r="Q89" s="107"/>
    </row>
    <row r="90" spans="1:21" hidden="1" x14ac:dyDescent="0.2">
      <c r="A90" s="127">
        <v>16</v>
      </c>
      <c r="B90" s="125">
        <f t="shared" si="11"/>
        <v>0</v>
      </c>
      <c r="C90" s="128">
        <f t="shared" si="11"/>
        <v>0</v>
      </c>
      <c r="D90" s="121">
        <f t="shared" si="0"/>
        <v>0</v>
      </c>
      <c r="E90" s="121">
        <f t="shared" si="9"/>
        <v>0</v>
      </c>
      <c r="F90" s="121">
        <f t="shared" si="10"/>
        <v>0</v>
      </c>
      <c r="G90" s="121">
        <f t="shared" si="1"/>
        <v>0</v>
      </c>
      <c r="H90" s="121">
        <f t="shared" si="2"/>
        <v>0</v>
      </c>
      <c r="I90" s="121">
        <f t="shared" si="3"/>
        <v>0</v>
      </c>
      <c r="J90" s="121">
        <f t="shared" si="4"/>
        <v>0</v>
      </c>
      <c r="K90" s="121">
        <f t="shared" si="5"/>
        <v>0</v>
      </c>
      <c r="L90" s="121">
        <f t="shared" si="6"/>
        <v>0</v>
      </c>
      <c r="M90" s="121">
        <f t="shared" si="7"/>
        <v>0</v>
      </c>
      <c r="N90" s="121"/>
      <c r="O90" s="121"/>
      <c r="P90" s="121"/>
      <c r="Q90" s="121"/>
    </row>
    <row r="91" spans="1:21" hidden="1" x14ac:dyDescent="0.2">
      <c r="A91" s="111">
        <v>17</v>
      </c>
      <c r="B91" s="125">
        <f t="shared" si="11"/>
        <v>0</v>
      </c>
      <c r="C91" s="128">
        <f t="shared" si="11"/>
        <v>0</v>
      </c>
      <c r="D91" s="121">
        <f t="shared" si="0"/>
        <v>0</v>
      </c>
      <c r="E91" s="121">
        <f t="shared" si="9"/>
        <v>0</v>
      </c>
      <c r="F91" s="121">
        <f t="shared" si="10"/>
        <v>0</v>
      </c>
      <c r="G91" s="121">
        <f t="shared" si="1"/>
        <v>0</v>
      </c>
      <c r="H91" s="121">
        <f t="shared" si="2"/>
        <v>0</v>
      </c>
      <c r="I91" s="121">
        <f t="shared" si="3"/>
        <v>0</v>
      </c>
      <c r="J91" s="121">
        <f t="shared" si="4"/>
        <v>0</v>
      </c>
      <c r="K91" s="121">
        <f t="shared" si="5"/>
        <v>0</v>
      </c>
      <c r="L91" s="121">
        <f t="shared" si="6"/>
        <v>0</v>
      </c>
      <c r="M91" s="121">
        <f t="shared" si="7"/>
        <v>0</v>
      </c>
      <c r="N91" s="121"/>
      <c r="O91" s="121"/>
      <c r="P91" s="121"/>
      <c r="Q91" s="121"/>
    </row>
    <row r="92" spans="1:21" hidden="1" x14ac:dyDescent="0.2">
      <c r="A92" s="111">
        <v>18</v>
      </c>
      <c r="B92" s="125">
        <f t="shared" si="11"/>
        <v>0</v>
      </c>
      <c r="C92" s="128">
        <f t="shared" si="11"/>
        <v>0</v>
      </c>
      <c r="D92" s="121">
        <f t="shared" si="0"/>
        <v>0</v>
      </c>
      <c r="E92" s="121">
        <f t="shared" si="9"/>
        <v>0</v>
      </c>
      <c r="F92" s="121">
        <f t="shared" si="10"/>
        <v>0</v>
      </c>
      <c r="G92" s="121">
        <f t="shared" si="1"/>
        <v>0</v>
      </c>
      <c r="H92" s="121">
        <f t="shared" si="2"/>
        <v>0</v>
      </c>
      <c r="I92" s="121">
        <f t="shared" si="3"/>
        <v>0</v>
      </c>
      <c r="J92" s="121">
        <f t="shared" si="4"/>
        <v>0</v>
      </c>
      <c r="K92" s="121">
        <f t="shared" si="5"/>
        <v>0</v>
      </c>
      <c r="L92" s="121">
        <f t="shared" si="6"/>
        <v>0</v>
      </c>
      <c r="M92" s="121">
        <f t="shared" si="7"/>
        <v>0</v>
      </c>
      <c r="N92" s="121"/>
      <c r="O92" s="121"/>
      <c r="P92" s="121"/>
      <c r="Q92" s="121"/>
    </row>
    <row r="93" spans="1:21" hidden="1" x14ac:dyDescent="0.2">
      <c r="A93" s="127">
        <v>19</v>
      </c>
      <c r="B93" s="125">
        <f t="shared" si="11"/>
        <v>0</v>
      </c>
      <c r="C93" s="128">
        <f t="shared" si="11"/>
        <v>0</v>
      </c>
      <c r="D93" s="121">
        <f t="shared" si="0"/>
        <v>0</v>
      </c>
      <c r="E93" s="121">
        <f t="shared" si="9"/>
        <v>0</v>
      </c>
      <c r="F93" s="121">
        <f t="shared" si="10"/>
        <v>0</v>
      </c>
      <c r="G93" s="121">
        <f t="shared" si="1"/>
        <v>0</v>
      </c>
      <c r="H93" s="121">
        <f t="shared" si="2"/>
        <v>0</v>
      </c>
      <c r="I93" s="121">
        <f t="shared" si="3"/>
        <v>0</v>
      </c>
      <c r="J93" s="121">
        <f t="shared" si="4"/>
        <v>0</v>
      </c>
      <c r="K93" s="121">
        <f t="shared" si="5"/>
        <v>0</v>
      </c>
      <c r="L93" s="121">
        <f t="shared" si="6"/>
        <v>0</v>
      </c>
      <c r="M93" s="121">
        <f t="shared" si="7"/>
        <v>0</v>
      </c>
      <c r="N93" s="121"/>
      <c r="O93" s="121"/>
      <c r="P93" s="121"/>
      <c r="Q93" s="121"/>
    </row>
    <row r="94" spans="1:21" hidden="1" x14ac:dyDescent="0.2">
      <c r="A94" s="111">
        <v>30</v>
      </c>
      <c r="B94" s="125">
        <f>B30</f>
        <v>0</v>
      </c>
      <c r="C94" s="128">
        <f>C30</f>
        <v>0</v>
      </c>
      <c r="D94" s="121">
        <f t="shared" si="0"/>
        <v>0</v>
      </c>
      <c r="E94" s="121">
        <f t="shared" si="9"/>
        <v>0</v>
      </c>
      <c r="F94" s="121">
        <f t="shared" si="10"/>
        <v>0</v>
      </c>
      <c r="G94" s="121">
        <f t="shared" si="1"/>
        <v>0</v>
      </c>
      <c r="H94" s="121">
        <f t="shared" si="2"/>
        <v>0</v>
      </c>
      <c r="I94" s="121">
        <f t="shared" si="3"/>
        <v>0</v>
      </c>
      <c r="J94" s="121">
        <f t="shared" si="4"/>
        <v>0</v>
      </c>
      <c r="K94" s="121">
        <f t="shared" si="5"/>
        <v>0</v>
      </c>
      <c r="L94" s="121">
        <f t="shared" si="6"/>
        <v>0</v>
      </c>
      <c r="M94" s="121">
        <f t="shared" si="7"/>
        <v>0</v>
      </c>
      <c r="N94" s="121"/>
      <c r="O94" s="121"/>
      <c r="P94" s="121"/>
      <c r="Q94" s="121"/>
    </row>
    <row r="95" spans="1:21" hidden="1" x14ac:dyDescent="0.2">
      <c r="A95" s="111">
        <v>31</v>
      </c>
      <c r="B95" s="125">
        <f>B31</f>
        <v>0</v>
      </c>
      <c r="C95" s="128">
        <f>C31</f>
        <v>0</v>
      </c>
      <c r="D95" s="121">
        <f t="shared" si="0"/>
        <v>0</v>
      </c>
      <c r="E95" s="121">
        <f t="shared" si="9"/>
        <v>0</v>
      </c>
      <c r="F95" s="121">
        <f t="shared" si="10"/>
        <v>0</v>
      </c>
      <c r="G95" s="121">
        <f t="shared" si="1"/>
        <v>0</v>
      </c>
      <c r="H95" s="121">
        <f t="shared" si="2"/>
        <v>0</v>
      </c>
      <c r="I95" s="121">
        <f t="shared" si="3"/>
        <v>0</v>
      </c>
      <c r="J95" s="121">
        <f t="shared" si="4"/>
        <v>0</v>
      </c>
      <c r="K95" s="121">
        <f t="shared" si="5"/>
        <v>0</v>
      </c>
      <c r="L95" s="121">
        <f t="shared" si="6"/>
        <v>0</v>
      </c>
      <c r="M95" s="121">
        <f t="shared" si="7"/>
        <v>0</v>
      </c>
      <c r="N95" s="107"/>
      <c r="O95" s="107"/>
      <c r="P95" s="107"/>
      <c r="Q95" s="107"/>
    </row>
    <row r="96" spans="1:21" hidden="1" x14ac:dyDescent="0.2">
      <c r="A96" s="127">
        <v>33</v>
      </c>
      <c r="B96" s="125">
        <f>B33</f>
        <v>0</v>
      </c>
      <c r="C96" s="128">
        <f>C33</f>
        <v>0</v>
      </c>
      <c r="D96" s="121">
        <f t="shared" si="0"/>
        <v>0</v>
      </c>
      <c r="E96" s="121">
        <f t="shared" si="9"/>
        <v>0</v>
      </c>
      <c r="F96" s="121">
        <f t="shared" si="10"/>
        <v>0</v>
      </c>
      <c r="G96" s="121">
        <f t="shared" si="1"/>
        <v>0</v>
      </c>
      <c r="H96" s="121">
        <f t="shared" si="2"/>
        <v>0</v>
      </c>
      <c r="I96" s="121">
        <f t="shared" si="3"/>
        <v>0</v>
      </c>
      <c r="J96" s="121">
        <f t="shared" si="4"/>
        <v>0</v>
      </c>
      <c r="K96" s="121">
        <f t="shared" si="5"/>
        <v>0</v>
      </c>
      <c r="L96" s="121">
        <f t="shared" si="6"/>
        <v>0</v>
      </c>
      <c r="M96" s="121">
        <f t="shared" si="7"/>
        <v>0</v>
      </c>
      <c r="N96" s="107"/>
      <c r="O96" s="107"/>
      <c r="P96" s="107"/>
      <c r="Q96" s="107"/>
    </row>
    <row r="97" spans="1:17" hidden="1" x14ac:dyDescent="0.2">
      <c r="A97" s="111">
        <v>33</v>
      </c>
      <c r="B97" s="125">
        <f t="shared" ref="B97:C104" si="12">B33</f>
        <v>0</v>
      </c>
      <c r="C97" s="128">
        <f t="shared" si="12"/>
        <v>0</v>
      </c>
      <c r="D97" s="121">
        <f t="shared" si="0"/>
        <v>0</v>
      </c>
      <c r="E97" s="121">
        <f t="shared" si="9"/>
        <v>0</v>
      </c>
      <c r="F97" s="121">
        <f t="shared" si="10"/>
        <v>0</v>
      </c>
      <c r="G97" s="121">
        <f t="shared" si="1"/>
        <v>0</v>
      </c>
      <c r="H97" s="121">
        <f t="shared" si="2"/>
        <v>0</v>
      </c>
      <c r="I97" s="121">
        <f t="shared" si="3"/>
        <v>0</v>
      </c>
      <c r="J97" s="121">
        <f t="shared" si="4"/>
        <v>0</v>
      </c>
      <c r="K97" s="121">
        <f t="shared" si="5"/>
        <v>0</v>
      </c>
      <c r="L97" s="121">
        <f t="shared" si="6"/>
        <v>0</v>
      </c>
      <c r="M97" s="121">
        <f t="shared" si="7"/>
        <v>0</v>
      </c>
      <c r="N97" s="107"/>
      <c r="O97" s="107"/>
      <c r="P97" s="107"/>
      <c r="Q97" s="107"/>
    </row>
    <row r="98" spans="1:17" hidden="1" x14ac:dyDescent="0.2">
      <c r="A98" s="111">
        <v>34</v>
      </c>
      <c r="B98" s="125">
        <f t="shared" si="12"/>
        <v>0</v>
      </c>
      <c r="C98" s="128">
        <f t="shared" si="12"/>
        <v>0</v>
      </c>
      <c r="D98" s="121">
        <f t="shared" si="0"/>
        <v>0</v>
      </c>
      <c r="E98" s="121">
        <f t="shared" si="9"/>
        <v>0</v>
      </c>
      <c r="F98" s="121">
        <f t="shared" si="10"/>
        <v>0</v>
      </c>
      <c r="G98" s="121">
        <f t="shared" si="1"/>
        <v>0</v>
      </c>
      <c r="H98" s="121">
        <f t="shared" si="2"/>
        <v>0</v>
      </c>
      <c r="I98" s="121">
        <f t="shared" si="3"/>
        <v>0</v>
      </c>
      <c r="J98" s="121">
        <f t="shared" si="4"/>
        <v>0</v>
      </c>
      <c r="K98" s="121">
        <f t="shared" si="5"/>
        <v>0</v>
      </c>
      <c r="L98" s="121">
        <f t="shared" si="6"/>
        <v>0</v>
      </c>
      <c r="M98" s="121">
        <f t="shared" si="7"/>
        <v>0</v>
      </c>
      <c r="N98" s="107"/>
      <c r="O98" s="107"/>
      <c r="P98" s="107"/>
      <c r="Q98" s="107"/>
    </row>
    <row r="99" spans="1:17" hidden="1" x14ac:dyDescent="0.2">
      <c r="A99" s="127">
        <v>35</v>
      </c>
      <c r="B99" s="125">
        <f t="shared" si="12"/>
        <v>0</v>
      </c>
      <c r="C99" s="128">
        <f t="shared" si="12"/>
        <v>0</v>
      </c>
      <c r="D99" s="121">
        <f t="shared" si="0"/>
        <v>0</v>
      </c>
      <c r="E99" s="121">
        <f t="shared" si="9"/>
        <v>0</v>
      </c>
      <c r="F99" s="121">
        <f t="shared" si="10"/>
        <v>0</v>
      </c>
      <c r="G99" s="121">
        <f t="shared" si="1"/>
        <v>0</v>
      </c>
      <c r="H99" s="121">
        <f t="shared" si="2"/>
        <v>0</v>
      </c>
      <c r="I99" s="121">
        <f t="shared" si="3"/>
        <v>0</v>
      </c>
      <c r="J99" s="121">
        <f t="shared" si="4"/>
        <v>0</v>
      </c>
      <c r="K99" s="121">
        <f t="shared" si="5"/>
        <v>0</v>
      </c>
      <c r="L99" s="121">
        <f t="shared" si="6"/>
        <v>0</v>
      </c>
      <c r="M99" s="121">
        <f t="shared" si="7"/>
        <v>0</v>
      </c>
      <c r="N99" s="107"/>
      <c r="O99" s="107"/>
      <c r="P99" s="107"/>
      <c r="Q99" s="107"/>
    </row>
    <row r="100" spans="1:17" hidden="1" x14ac:dyDescent="0.2">
      <c r="A100" s="111">
        <v>36</v>
      </c>
      <c r="B100" s="125">
        <f t="shared" si="12"/>
        <v>0</v>
      </c>
      <c r="C100" s="128">
        <f t="shared" si="12"/>
        <v>0</v>
      </c>
      <c r="D100" s="121">
        <f t="shared" si="0"/>
        <v>0</v>
      </c>
      <c r="E100" s="121">
        <f t="shared" si="9"/>
        <v>0</v>
      </c>
      <c r="F100" s="121">
        <f t="shared" si="10"/>
        <v>0</v>
      </c>
      <c r="G100" s="121">
        <f t="shared" si="1"/>
        <v>0</v>
      </c>
      <c r="H100" s="121">
        <f t="shared" si="2"/>
        <v>0</v>
      </c>
      <c r="I100" s="121">
        <f t="shared" si="3"/>
        <v>0</v>
      </c>
      <c r="J100" s="121">
        <f t="shared" si="4"/>
        <v>0</v>
      </c>
      <c r="K100" s="121">
        <f t="shared" si="5"/>
        <v>0</v>
      </c>
      <c r="L100" s="121">
        <f t="shared" si="6"/>
        <v>0</v>
      </c>
      <c r="M100" s="121">
        <f t="shared" si="7"/>
        <v>0</v>
      </c>
      <c r="N100" s="107"/>
      <c r="O100" s="107"/>
      <c r="P100" s="107"/>
      <c r="Q100" s="107"/>
    </row>
    <row r="101" spans="1:17" hidden="1" x14ac:dyDescent="0.2">
      <c r="A101" s="111">
        <v>37</v>
      </c>
      <c r="B101" s="125">
        <f t="shared" si="12"/>
        <v>0</v>
      </c>
      <c r="C101" s="128">
        <f t="shared" si="12"/>
        <v>0</v>
      </c>
      <c r="D101" s="121">
        <f t="shared" si="0"/>
        <v>0</v>
      </c>
      <c r="E101" s="121">
        <f t="shared" si="9"/>
        <v>0</v>
      </c>
      <c r="F101" s="121">
        <f t="shared" si="10"/>
        <v>0</v>
      </c>
      <c r="G101" s="121">
        <f t="shared" si="1"/>
        <v>0</v>
      </c>
      <c r="H101" s="121">
        <f t="shared" si="2"/>
        <v>0</v>
      </c>
      <c r="I101" s="121">
        <f t="shared" si="3"/>
        <v>0</v>
      </c>
      <c r="J101" s="121">
        <f t="shared" si="4"/>
        <v>0</v>
      </c>
      <c r="K101" s="121">
        <f t="shared" si="5"/>
        <v>0</v>
      </c>
      <c r="L101" s="121">
        <f t="shared" si="6"/>
        <v>0</v>
      </c>
      <c r="M101" s="121">
        <f t="shared" si="7"/>
        <v>0</v>
      </c>
      <c r="N101" s="107"/>
      <c r="O101" s="107"/>
      <c r="P101" s="107"/>
      <c r="Q101" s="107"/>
    </row>
    <row r="102" spans="1:17" hidden="1" x14ac:dyDescent="0.2">
      <c r="A102" s="127">
        <v>38</v>
      </c>
      <c r="B102" s="125">
        <f t="shared" si="12"/>
        <v>0</v>
      </c>
      <c r="C102" s="128">
        <f t="shared" si="12"/>
        <v>0</v>
      </c>
      <c r="D102" s="121">
        <f t="shared" si="0"/>
        <v>0</v>
      </c>
      <c r="E102" s="121">
        <f t="shared" si="9"/>
        <v>0</v>
      </c>
      <c r="F102" s="121">
        <f t="shared" si="10"/>
        <v>0</v>
      </c>
      <c r="G102" s="121">
        <f t="shared" si="1"/>
        <v>0</v>
      </c>
      <c r="H102" s="121">
        <f t="shared" si="2"/>
        <v>0</v>
      </c>
      <c r="I102" s="121">
        <f t="shared" si="3"/>
        <v>0</v>
      </c>
      <c r="J102" s="121">
        <f t="shared" si="4"/>
        <v>0</v>
      </c>
      <c r="K102" s="121">
        <f t="shared" si="5"/>
        <v>0</v>
      </c>
      <c r="L102" s="121">
        <f t="shared" si="6"/>
        <v>0</v>
      </c>
      <c r="M102" s="121">
        <f t="shared" si="7"/>
        <v>0</v>
      </c>
      <c r="N102" s="107"/>
      <c r="O102" s="107"/>
      <c r="P102" s="107"/>
      <c r="Q102" s="107"/>
    </row>
    <row r="103" spans="1:17" hidden="1" x14ac:dyDescent="0.2">
      <c r="A103" s="111">
        <v>39</v>
      </c>
      <c r="B103" s="125">
        <f t="shared" si="12"/>
        <v>0</v>
      </c>
      <c r="C103" s="128">
        <f t="shared" si="12"/>
        <v>0</v>
      </c>
      <c r="D103" s="121">
        <f t="shared" si="0"/>
        <v>0</v>
      </c>
      <c r="E103" s="121">
        <f t="shared" si="9"/>
        <v>0</v>
      </c>
      <c r="F103" s="121">
        <f t="shared" si="10"/>
        <v>0</v>
      </c>
      <c r="G103" s="121">
        <f t="shared" si="1"/>
        <v>0</v>
      </c>
      <c r="H103" s="121">
        <f t="shared" si="2"/>
        <v>0</v>
      </c>
      <c r="I103" s="121">
        <f t="shared" si="3"/>
        <v>0</v>
      </c>
      <c r="J103" s="121">
        <f t="shared" si="4"/>
        <v>0</v>
      </c>
      <c r="K103" s="121">
        <f t="shared" si="5"/>
        <v>0</v>
      </c>
      <c r="L103" s="121">
        <f t="shared" si="6"/>
        <v>0</v>
      </c>
      <c r="M103" s="121">
        <f t="shared" si="7"/>
        <v>0</v>
      </c>
      <c r="N103" s="107"/>
      <c r="O103" s="107"/>
      <c r="P103" s="107"/>
      <c r="Q103" s="107"/>
    </row>
    <row r="104" spans="1:17" hidden="1" x14ac:dyDescent="0.2">
      <c r="A104" s="111">
        <v>30</v>
      </c>
      <c r="B104" s="125">
        <f t="shared" si="12"/>
        <v>0</v>
      </c>
      <c r="C104" s="128">
        <f t="shared" si="12"/>
        <v>0</v>
      </c>
      <c r="D104" s="121">
        <f t="shared" si="0"/>
        <v>0</v>
      </c>
      <c r="E104" s="121">
        <f t="shared" si="9"/>
        <v>0</v>
      </c>
      <c r="F104" s="121">
        <f t="shared" si="10"/>
        <v>0</v>
      </c>
      <c r="G104" s="121">
        <f t="shared" si="1"/>
        <v>0</v>
      </c>
      <c r="H104" s="121">
        <f t="shared" si="2"/>
        <v>0</v>
      </c>
      <c r="I104" s="121">
        <f t="shared" si="3"/>
        <v>0</v>
      </c>
      <c r="J104" s="121">
        <f t="shared" si="4"/>
        <v>0</v>
      </c>
      <c r="K104" s="121">
        <f t="shared" si="5"/>
        <v>0</v>
      </c>
      <c r="L104" s="121">
        <f t="shared" si="6"/>
        <v>0</v>
      </c>
      <c r="M104" s="121">
        <f t="shared" si="7"/>
        <v>0</v>
      </c>
      <c r="N104" s="107"/>
      <c r="O104" s="107"/>
      <c r="P104" s="107"/>
      <c r="Q104" s="107"/>
    </row>
    <row r="105" spans="1:17" hidden="1" x14ac:dyDescent="0.2">
      <c r="A105" s="111">
        <v>31</v>
      </c>
      <c r="B105" s="125">
        <f t="shared" ref="B105:C134" si="13">B41</f>
        <v>0</v>
      </c>
      <c r="C105" s="128">
        <f t="shared" si="13"/>
        <v>0</v>
      </c>
      <c r="D105" s="121">
        <f t="shared" si="0"/>
        <v>0</v>
      </c>
      <c r="E105" s="121">
        <f t="shared" si="9"/>
        <v>0</v>
      </c>
      <c r="F105" s="121">
        <f t="shared" si="10"/>
        <v>0</v>
      </c>
      <c r="G105" s="121">
        <f t="shared" si="1"/>
        <v>0</v>
      </c>
      <c r="H105" s="121">
        <f t="shared" si="2"/>
        <v>0</v>
      </c>
      <c r="I105" s="121">
        <f t="shared" si="3"/>
        <v>0</v>
      </c>
      <c r="J105" s="121">
        <f t="shared" si="4"/>
        <v>0</v>
      </c>
      <c r="K105" s="121">
        <f t="shared" si="5"/>
        <v>0</v>
      </c>
      <c r="L105" s="121">
        <f t="shared" si="6"/>
        <v>0</v>
      </c>
      <c r="M105" s="121">
        <f t="shared" si="7"/>
        <v>0</v>
      </c>
      <c r="N105" s="249"/>
      <c r="O105" s="249"/>
      <c r="P105" s="249"/>
      <c r="Q105" s="249"/>
    </row>
    <row r="106" spans="1:17" hidden="1" x14ac:dyDescent="0.2">
      <c r="A106" s="127">
        <v>33</v>
      </c>
      <c r="B106" s="125">
        <f>B43</f>
        <v>0</v>
      </c>
      <c r="C106" s="128">
        <f>C43</f>
        <v>0</v>
      </c>
      <c r="D106" s="121">
        <f t="shared" si="0"/>
        <v>0</v>
      </c>
      <c r="E106" s="121">
        <f t="shared" si="9"/>
        <v>0</v>
      </c>
      <c r="F106" s="121">
        <f t="shared" si="10"/>
        <v>0</v>
      </c>
      <c r="G106" s="121">
        <f t="shared" si="1"/>
        <v>0</v>
      </c>
      <c r="H106" s="121">
        <f t="shared" si="2"/>
        <v>0</v>
      </c>
      <c r="I106" s="121">
        <f t="shared" si="3"/>
        <v>0</v>
      </c>
      <c r="J106" s="121">
        <f t="shared" si="4"/>
        <v>0</v>
      </c>
      <c r="K106" s="121">
        <f t="shared" si="5"/>
        <v>0</v>
      </c>
      <c r="L106" s="121">
        <f t="shared" si="6"/>
        <v>0</v>
      </c>
      <c r="M106" s="121">
        <f t="shared" si="7"/>
        <v>0</v>
      </c>
      <c r="N106" s="249"/>
      <c r="O106" s="249"/>
      <c r="P106" s="249"/>
      <c r="Q106" s="249"/>
    </row>
    <row r="107" spans="1:17" hidden="1" x14ac:dyDescent="0.2">
      <c r="A107" s="111">
        <v>33</v>
      </c>
      <c r="B107" s="125">
        <f t="shared" si="13"/>
        <v>0</v>
      </c>
      <c r="C107" s="128">
        <f t="shared" si="13"/>
        <v>0</v>
      </c>
      <c r="D107" s="121">
        <f t="shared" ref="D107:D134" si="14">SUMIFS(D43:M43,$D$8:$M$8,$D$74)</f>
        <v>0</v>
      </c>
      <c r="E107" s="121">
        <f t="shared" si="9"/>
        <v>0</v>
      </c>
      <c r="F107" s="121">
        <f t="shared" si="10"/>
        <v>0</v>
      </c>
      <c r="G107" s="121">
        <f t="shared" si="1"/>
        <v>0</v>
      </c>
      <c r="H107" s="121">
        <f t="shared" si="2"/>
        <v>0</v>
      </c>
      <c r="I107" s="121">
        <f t="shared" si="3"/>
        <v>0</v>
      </c>
      <c r="J107" s="121">
        <f t="shared" si="4"/>
        <v>0</v>
      </c>
      <c r="K107" s="121">
        <f t="shared" si="5"/>
        <v>0</v>
      </c>
      <c r="L107" s="121">
        <f t="shared" si="6"/>
        <v>0</v>
      </c>
      <c r="M107" s="121">
        <f t="shared" si="7"/>
        <v>0</v>
      </c>
      <c r="N107" s="249"/>
      <c r="O107" s="249"/>
      <c r="P107" s="249"/>
      <c r="Q107" s="249"/>
    </row>
    <row r="108" spans="1:17" hidden="1" x14ac:dyDescent="0.2">
      <c r="A108" s="111">
        <v>34</v>
      </c>
      <c r="B108" s="125">
        <f t="shared" si="13"/>
        <v>0</v>
      </c>
      <c r="C108" s="128">
        <f t="shared" si="13"/>
        <v>0</v>
      </c>
      <c r="D108" s="121">
        <f t="shared" si="14"/>
        <v>0</v>
      </c>
      <c r="E108" s="121">
        <f t="shared" si="9"/>
        <v>0</v>
      </c>
      <c r="F108" s="121">
        <f t="shared" si="10"/>
        <v>0</v>
      </c>
      <c r="G108" s="121">
        <f t="shared" si="1"/>
        <v>0</v>
      </c>
      <c r="H108" s="121">
        <f t="shared" si="2"/>
        <v>0</v>
      </c>
      <c r="I108" s="121">
        <f t="shared" si="3"/>
        <v>0</v>
      </c>
      <c r="J108" s="121">
        <f t="shared" si="4"/>
        <v>0</v>
      </c>
      <c r="K108" s="121">
        <f t="shared" si="5"/>
        <v>0</v>
      </c>
      <c r="L108" s="121">
        <f t="shared" si="6"/>
        <v>0</v>
      </c>
      <c r="M108" s="121">
        <f t="shared" si="7"/>
        <v>0</v>
      </c>
      <c r="N108" s="249"/>
      <c r="O108" s="249"/>
      <c r="P108" s="249"/>
      <c r="Q108" s="249"/>
    </row>
    <row r="109" spans="1:17" hidden="1" x14ac:dyDescent="0.2">
      <c r="A109" s="111">
        <v>35</v>
      </c>
      <c r="B109" s="125">
        <f t="shared" si="13"/>
        <v>0</v>
      </c>
      <c r="C109" s="128">
        <f t="shared" si="13"/>
        <v>0</v>
      </c>
      <c r="D109" s="121">
        <f t="shared" si="14"/>
        <v>0</v>
      </c>
      <c r="E109" s="121">
        <f t="shared" si="9"/>
        <v>0</v>
      </c>
      <c r="F109" s="121">
        <f t="shared" si="10"/>
        <v>0</v>
      </c>
      <c r="G109" s="121">
        <f t="shared" si="1"/>
        <v>0</v>
      </c>
      <c r="H109" s="121">
        <f t="shared" si="2"/>
        <v>0</v>
      </c>
      <c r="I109" s="121">
        <f t="shared" si="3"/>
        <v>0</v>
      </c>
      <c r="J109" s="121">
        <f t="shared" si="4"/>
        <v>0</v>
      </c>
      <c r="K109" s="121">
        <f t="shared" si="5"/>
        <v>0</v>
      </c>
      <c r="L109" s="121">
        <f t="shared" si="6"/>
        <v>0</v>
      </c>
      <c r="M109" s="121">
        <f t="shared" si="7"/>
        <v>0</v>
      </c>
      <c r="N109" s="249"/>
      <c r="O109" s="249"/>
      <c r="P109" s="249"/>
      <c r="Q109" s="249"/>
    </row>
    <row r="110" spans="1:17" hidden="1" x14ac:dyDescent="0.2">
      <c r="A110" s="127">
        <v>36</v>
      </c>
      <c r="B110" s="125">
        <f t="shared" si="13"/>
        <v>0</v>
      </c>
      <c r="C110" s="128">
        <f t="shared" si="13"/>
        <v>0</v>
      </c>
      <c r="D110" s="121">
        <f t="shared" si="14"/>
        <v>0</v>
      </c>
      <c r="E110" s="121">
        <f t="shared" si="9"/>
        <v>0</v>
      </c>
      <c r="F110" s="121">
        <f t="shared" si="10"/>
        <v>0</v>
      </c>
      <c r="G110" s="121">
        <f t="shared" si="1"/>
        <v>0</v>
      </c>
      <c r="H110" s="121">
        <f t="shared" si="2"/>
        <v>0</v>
      </c>
      <c r="I110" s="121">
        <f t="shared" si="3"/>
        <v>0</v>
      </c>
      <c r="J110" s="121">
        <f t="shared" si="4"/>
        <v>0</v>
      </c>
      <c r="K110" s="121">
        <f t="shared" si="5"/>
        <v>0</v>
      </c>
      <c r="L110" s="121">
        <f t="shared" si="6"/>
        <v>0</v>
      </c>
      <c r="M110" s="121">
        <f t="shared" si="7"/>
        <v>0</v>
      </c>
      <c r="N110" s="249"/>
      <c r="O110" s="249"/>
      <c r="P110" s="249"/>
      <c r="Q110" s="249"/>
    </row>
    <row r="111" spans="1:17" hidden="1" x14ac:dyDescent="0.2">
      <c r="A111" s="111">
        <v>37</v>
      </c>
      <c r="B111" s="125">
        <f t="shared" si="13"/>
        <v>0</v>
      </c>
      <c r="C111" s="128">
        <f t="shared" si="13"/>
        <v>0</v>
      </c>
      <c r="D111" s="121">
        <f t="shared" si="14"/>
        <v>0</v>
      </c>
      <c r="E111" s="121">
        <f t="shared" si="9"/>
        <v>0</v>
      </c>
      <c r="F111" s="121">
        <f t="shared" si="10"/>
        <v>0</v>
      </c>
      <c r="G111" s="121">
        <f t="shared" si="1"/>
        <v>0</v>
      </c>
      <c r="H111" s="121">
        <f t="shared" si="2"/>
        <v>0</v>
      </c>
      <c r="I111" s="121">
        <f t="shared" si="3"/>
        <v>0</v>
      </c>
      <c r="J111" s="121">
        <f t="shared" si="4"/>
        <v>0</v>
      </c>
      <c r="K111" s="121">
        <f t="shared" si="5"/>
        <v>0</v>
      </c>
      <c r="L111" s="121">
        <f t="shared" si="6"/>
        <v>0</v>
      </c>
      <c r="M111" s="121">
        <f t="shared" si="7"/>
        <v>0</v>
      </c>
      <c r="N111" s="249"/>
      <c r="O111" s="249"/>
      <c r="P111" s="249"/>
      <c r="Q111" s="249"/>
    </row>
    <row r="112" spans="1:17" hidden="1" x14ac:dyDescent="0.2">
      <c r="A112" s="111">
        <v>38</v>
      </c>
      <c r="B112" s="125">
        <f t="shared" si="13"/>
        <v>0</v>
      </c>
      <c r="C112" s="128">
        <f t="shared" si="13"/>
        <v>0</v>
      </c>
      <c r="D112" s="121">
        <f t="shared" si="14"/>
        <v>0</v>
      </c>
      <c r="E112" s="121">
        <f t="shared" si="9"/>
        <v>0</v>
      </c>
      <c r="F112" s="121">
        <f t="shared" si="10"/>
        <v>0</v>
      </c>
      <c r="G112" s="121">
        <f t="shared" si="1"/>
        <v>0</v>
      </c>
      <c r="H112" s="121">
        <f t="shared" si="2"/>
        <v>0</v>
      </c>
      <c r="I112" s="121">
        <f t="shared" si="3"/>
        <v>0</v>
      </c>
      <c r="J112" s="121">
        <f t="shared" si="4"/>
        <v>0</v>
      </c>
      <c r="K112" s="121">
        <f t="shared" si="5"/>
        <v>0</v>
      </c>
      <c r="L112" s="121">
        <f t="shared" si="6"/>
        <v>0</v>
      </c>
      <c r="M112" s="121">
        <f t="shared" si="7"/>
        <v>0</v>
      </c>
      <c r="N112" s="249"/>
      <c r="O112" s="249"/>
      <c r="P112" s="249"/>
      <c r="Q112" s="249"/>
    </row>
    <row r="113" spans="1:17" hidden="1" x14ac:dyDescent="0.2">
      <c r="A113" s="111">
        <v>39</v>
      </c>
      <c r="B113" s="125">
        <f t="shared" si="13"/>
        <v>0</v>
      </c>
      <c r="C113" s="128">
        <f t="shared" si="13"/>
        <v>0</v>
      </c>
      <c r="D113" s="121">
        <f t="shared" si="14"/>
        <v>0</v>
      </c>
      <c r="E113" s="121">
        <f t="shared" si="9"/>
        <v>0</v>
      </c>
      <c r="F113" s="121">
        <f t="shared" si="10"/>
        <v>0</v>
      </c>
      <c r="G113" s="121">
        <f t="shared" si="1"/>
        <v>0</v>
      </c>
      <c r="H113" s="121">
        <f t="shared" si="2"/>
        <v>0</v>
      </c>
      <c r="I113" s="121">
        <f t="shared" si="3"/>
        <v>0</v>
      </c>
      <c r="J113" s="121">
        <f t="shared" si="4"/>
        <v>0</v>
      </c>
      <c r="K113" s="121">
        <f t="shared" si="5"/>
        <v>0</v>
      </c>
      <c r="L113" s="121">
        <f t="shared" si="6"/>
        <v>0</v>
      </c>
      <c r="M113" s="121">
        <f t="shared" si="7"/>
        <v>0</v>
      </c>
      <c r="N113" s="249"/>
      <c r="O113" s="249"/>
      <c r="P113" s="249"/>
      <c r="Q113" s="249"/>
    </row>
    <row r="114" spans="1:17" hidden="1" x14ac:dyDescent="0.2">
      <c r="A114" s="127">
        <v>40</v>
      </c>
      <c r="B114" s="125">
        <f t="shared" si="13"/>
        <v>0</v>
      </c>
      <c r="C114" s="128">
        <f t="shared" si="13"/>
        <v>0</v>
      </c>
      <c r="D114" s="121">
        <f t="shared" si="14"/>
        <v>0</v>
      </c>
      <c r="E114" s="121">
        <f t="shared" si="9"/>
        <v>0</v>
      </c>
      <c r="F114" s="121">
        <f t="shared" si="10"/>
        <v>0</v>
      </c>
      <c r="G114" s="121">
        <f t="shared" si="1"/>
        <v>0</v>
      </c>
      <c r="H114" s="121">
        <f t="shared" si="2"/>
        <v>0</v>
      </c>
      <c r="I114" s="121">
        <f t="shared" si="3"/>
        <v>0</v>
      </c>
      <c r="J114" s="121">
        <f t="shared" si="4"/>
        <v>0</v>
      </c>
      <c r="K114" s="121">
        <f t="shared" si="5"/>
        <v>0</v>
      </c>
      <c r="L114" s="121">
        <f t="shared" si="6"/>
        <v>0</v>
      </c>
      <c r="M114" s="121">
        <f t="shared" si="7"/>
        <v>0</v>
      </c>
      <c r="N114" s="249"/>
      <c r="O114" s="249"/>
      <c r="P114" s="249"/>
      <c r="Q114" s="249"/>
    </row>
    <row r="115" spans="1:17" hidden="1" x14ac:dyDescent="0.2">
      <c r="A115" s="111">
        <v>41</v>
      </c>
      <c r="B115" s="125">
        <f t="shared" si="13"/>
        <v>0</v>
      </c>
      <c r="C115" s="128">
        <f t="shared" si="13"/>
        <v>0</v>
      </c>
      <c r="D115" s="121">
        <f t="shared" si="14"/>
        <v>0</v>
      </c>
      <c r="E115" s="121">
        <f t="shared" si="9"/>
        <v>0</v>
      </c>
      <c r="F115" s="121">
        <f t="shared" si="10"/>
        <v>0</v>
      </c>
      <c r="G115" s="121">
        <f t="shared" si="1"/>
        <v>0</v>
      </c>
      <c r="H115" s="121">
        <f t="shared" si="2"/>
        <v>0</v>
      </c>
      <c r="I115" s="121">
        <f t="shared" si="3"/>
        <v>0</v>
      </c>
      <c r="J115" s="121">
        <f t="shared" si="4"/>
        <v>0</v>
      </c>
      <c r="K115" s="121">
        <f t="shared" si="5"/>
        <v>0</v>
      </c>
      <c r="L115" s="121">
        <f t="shared" si="6"/>
        <v>0</v>
      </c>
      <c r="M115" s="121">
        <f t="shared" si="7"/>
        <v>0</v>
      </c>
      <c r="N115" s="249"/>
      <c r="O115" s="249"/>
      <c r="P115" s="249"/>
      <c r="Q115" s="249"/>
    </row>
    <row r="116" spans="1:17" hidden="1" x14ac:dyDescent="0.2">
      <c r="A116" s="111">
        <v>43</v>
      </c>
      <c r="B116" s="125">
        <f>B53</f>
        <v>0</v>
      </c>
      <c r="C116" s="128">
        <f>C53</f>
        <v>0</v>
      </c>
      <c r="D116" s="121">
        <f t="shared" si="14"/>
        <v>0</v>
      </c>
      <c r="E116" s="121">
        <f t="shared" si="9"/>
        <v>0</v>
      </c>
      <c r="F116" s="121">
        <f t="shared" si="10"/>
        <v>0</v>
      </c>
      <c r="G116" s="121">
        <f t="shared" si="1"/>
        <v>0</v>
      </c>
      <c r="H116" s="121">
        <f t="shared" si="2"/>
        <v>0</v>
      </c>
      <c r="I116" s="121">
        <f t="shared" si="3"/>
        <v>0</v>
      </c>
      <c r="J116" s="121">
        <f t="shared" si="4"/>
        <v>0</v>
      </c>
      <c r="K116" s="121">
        <f t="shared" si="5"/>
        <v>0</v>
      </c>
      <c r="L116" s="121">
        <f t="shared" si="6"/>
        <v>0</v>
      </c>
      <c r="M116" s="121">
        <f t="shared" si="7"/>
        <v>0</v>
      </c>
      <c r="N116" s="249"/>
      <c r="O116" s="249"/>
      <c r="P116" s="249"/>
      <c r="Q116" s="249"/>
    </row>
    <row r="117" spans="1:17" hidden="1" x14ac:dyDescent="0.2">
      <c r="A117" s="111">
        <v>43</v>
      </c>
      <c r="B117" s="125">
        <f t="shared" si="13"/>
        <v>0</v>
      </c>
      <c r="C117" s="128">
        <f t="shared" si="13"/>
        <v>0</v>
      </c>
      <c r="D117" s="121">
        <f t="shared" si="14"/>
        <v>0</v>
      </c>
      <c r="E117" s="121">
        <f t="shared" si="9"/>
        <v>0</v>
      </c>
      <c r="F117" s="121">
        <f t="shared" si="10"/>
        <v>0</v>
      </c>
      <c r="G117" s="121">
        <f t="shared" si="1"/>
        <v>0</v>
      </c>
      <c r="H117" s="121">
        <f t="shared" si="2"/>
        <v>0</v>
      </c>
      <c r="I117" s="121">
        <f t="shared" si="3"/>
        <v>0</v>
      </c>
      <c r="J117" s="121">
        <f t="shared" si="4"/>
        <v>0</v>
      </c>
      <c r="K117" s="121">
        <f t="shared" si="5"/>
        <v>0</v>
      </c>
      <c r="L117" s="121">
        <f t="shared" si="6"/>
        <v>0</v>
      </c>
      <c r="M117" s="121">
        <f t="shared" si="7"/>
        <v>0</v>
      </c>
      <c r="N117" s="249"/>
      <c r="O117" s="249"/>
      <c r="P117" s="249"/>
      <c r="Q117" s="249"/>
    </row>
    <row r="118" spans="1:17" hidden="1" x14ac:dyDescent="0.2">
      <c r="A118" s="127">
        <v>44</v>
      </c>
      <c r="B118" s="125">
        <f t="shared" si="13"/>
        <v>0</v>
      </c>
      <c r="C118" s="128">
        <f t="shared" si="13"/>
        <v>0</v>
      </c>
      <c r="D118" s="121">
        <f t="shared" si="14"/>
        <v>0</v>
      </c>
      <c r="E118" s="121">
        <f t="shared" si="9"/>
        <v>0</v>
      </c>
      <c r="F118" s="121">
        <f t="shared" si="10"/>
        <v>0</v>
      </c>
      <c r="G118" s="121">
        <f t="shared" si="1"/>
        <v>0</v>
      </c>
      <c r="H118" s="121">
        <f t="shared" si="2"/>
        <v>0</v>
      </c>
      <c r="I118" s="121">
        <f t="shared" si="3"/>
        <v>0</v>
      </c>
      <c r="J118" s="121">
        <f t="shared" si="4"/>
        <v>0</v>
      </c>
      <c r="K118" s="121">
        <f t="shared" si="5"/>
        <v>0</v>
      </c>
      <c r="L118" s="121">
        <f t="shared" si="6"/>
        <v>0</v>
      </c>
      <c r="M118" s="121">
        <f t="shared" si="7"/>
        <v>0</v>
      </c>
      <c r="N118" s="249"/>
      <c r="O118" s="249"/>
      <c r="P118" s="249"/>
      <c r="Q118" s="249"/>
    </row>
    <row r="119" spans="1:17" hidden="1" x14ac:dyDescent="0.2">
      <c r="A119" s="111">
        <v>45</v>
      </c>
      <c r="B119" s="125">
        <f t="shared" si="13"/>
        <v>0</v>
      </c>
      <c r="C119" s="128">
        <f t="shared" si="13"/>
        <v>0</v>
      </c>
      <c r="D119" s="121">
        <f t="shared" si="14"/>
        <v>0</v>
      </c>
      <c r="E119" s="121">
        <f t="shared" si="9"/>
        <v>0</v>
      </c>
      <c r="F119" s="121">
        <f t="shared" si="10"/>
        <v>0</v>
      </c>
      <c r="G119" s="121">
        <f t="shared" si="1"/>
        <v>0</v>
      </c>
      <c r="H119" s="121">
        <f t="shared" si="2"/>
        <v>0</v>
      </c>
      <c r="I119" s="121">
        <f t="shared" si="3"/>
        <v>0</v>
      </c>
      <c r="J119" s="121">
        <f t="shared" si="4"/>
        <v>0</v>
      </c>
      <c r="K119" s="121">
        <f t="shared" si="5"/>
        <v>0</v>
      </c>
      <c r="L119" s="121">
        <f t="shared" si="6"/>
        <v>0</v>
      </c>
      <c r="M119" s="121">
        <f t="shared" si="7"/>
        <v>0</v>
      </c>
      <c r="N119" s="249"/>
      <c r="O119" s="249"/>
      <c r="P119" s="249"/>
      <c r="Q119" s="249"/>
    </row>
    <row r="120" spans="1:17" hidden="1" x14ac:dyDescent="0.2">
      <c r="A120" s="111">
        <v>46</v>
      </c>
      <c r="B120" s="125">
        <f t="shared" si="13"/>
        <v>0</v>
      </c>
      <c r="C120" s="128">
        <f t="shared" si="13"/>
        <v>0</v>
      </c>
      <c r="D120" s="121">
        <f t="shared" si="14"/>
        <v>0</v>
      </c>
      <c r="E120" s="121">
        <f t="shared" si="9"/>
        <v>0</v>
      </c>
      <c r="F120" s="121">
        <f t="shared" si="10"/>
        <v>0</v>
      </c>
      <c r="G120" s="121">
        <f t="shared" si="1"/>
        <v>0</v>
      </c>
      <c r="H120" s="121">
        <f t="shared" si="2"/>
        <v>0</v>
      </c>
      <c r="I120" s="121">
        <f t="shared" si="3"/>
        <v>0</v>
      </c>
      <c r="J120" s="121">
        <f t="shared" si="4"/>
        <v>0</v>
      </c>
      <c r="K120" s="121">
        <f t="shared" si="5"/>
        <v>0</v>
      </c>
      <c r="L120" s="121">
        <f t="shared" si="6"/>
        <v>0</v>
      </c>
      <c r="M120" s="121">
        <f t="shared" si="7"/>
        <v>0</v>
      </c>
      <c r="N120" s="249"/>
      <c r="O120" s="249"/>
      <c r="P120" s="249"/>
      <c r="Q120" s="249"/>
    </row>
    <row r="121" spans="1:17" hidden="1" x14ac:dyDescent="0.2">
      <c r="A121" s="111">
        <v>47</v>
      </c>
      <c r="B121" s="125">
        <f t="shared" si="13"/>
        <v>0</v>
      </c>
      <c r="C121" s="128">
        <f t="shared" si="13"/>
        <v>0</v>
      </c>
      <c r="D121" s="121">
        <f t="shared" si="14"/>
        <v>0</v>
      </c>
      <c r="E121" s="121">
        <f t="shared" si="9"/>
        <v>0</v>
      </c>
      <c r="F121" s="121">
        <f t="shared" si="10"/>
        <v>0</v>
      </c>
      <c r="G121" s="121">
        <f t="shared" si="1"/>
        <v>0</v>
      </c>
      <c r="H121" s="121">
        <f t="shared" si="2"/>
        <v>0</v>
      </c>
      <c r="I121" s="121">
        <f t="shared" si="3"/>
        <v>0</v>
      </c>
      <c r="J121" s="121">
        <f t="shared" si="4"/>
        <v>0</v>
      </c>
      <c r="K121" s="121">
        <f t="shared" si="5"/>
        <v>0</v>
      </c>
      <c r="L121" s="121">
        <f t="shared" si="6"/>
        <v>0</v>
      </c>
      <c r="M121" s="121">
        <f t="shared" si="7"/>
        <v>0</v>
      </c>
      <c r="N121" s="249"/>
      <c r="O121" s="249"/>
      <c r="P121" s="249"/>
      <c r="Q121" s="249"/>
    </row>
    <row r="122" spans="1:17" hidden="1" x14ac:dyDescent="0.2">
      <c r="A122" s="127">
        <v>48</v>
      </c>
      <c r="B122" s="125">
        <f t="shared" si="13"/>
        <v>0</v>
      </c>
      <c r="C122" s="128">
        <f t="shared" si="13"/>
        <v>0</v>
      </c>
      <c r="D122" s="121">
        <f t="shared" si="14"/>
        <v>0</v>
      </c>
      <c r="E122" s="121">
        <f t="shared" si="9"/>
        <v>0</v>
      </c>
      <c r="F122" s="121">
        <f t="shared" si="10"/>
        <v>0</v>
      </c>
      <c r="G122" s="121">
        <f t="shared" si="1"/>
        <v>0</v>
      </c>
      <c r="H122" s="121">
        <f t="shared" si="2"/>
        <v>0</v>
      </c>
      <c r="I122" s="121">
        <f t="shared" si="3"/>
        <v>0</v>
      </c>
      <c r="J122" s="121">
        <f t="shared" si="4"/>
        <v>0</v>
      </c>
      <c r="K122" s="121">
        <f t="shared" si="5"/>
        <v>0</v>
      </c>
      <c r="L122" s="121">
        <f t="shared" si="6"/>
        <v>0</v>
      </c>
      <c r="M122" s="121">
        <f t="shared" si="7"/>
        <v>0</v>
      </c>
      <c r="N122" s="249"/>
      <c r="O122" s="249"/>
      <c r="P122" s="249"/>
      <c r="Q122" s="249"/>
    </row>
    <row r="123" spans="1:17" hidden="1" x14ac:dyDescent="0.2">
      <c r="A123" s="111">
        <v>49</v>
      </c>
      <c r="B123" s="125">
        <f t="shared" si="13"/>
        <v>0</v>
      </c>
      <c r="C123" s="128">
        <f t="shared" si="13"/>
        <v>0</v>
      </c>
      <c r="D123" s="121">
        <f t="shared" si="14"/>
        <v>0</v>
      </c>
      <c r="E123" s="121">
        <f t="shared" si="9"/>
        <v>0</v>
      </c>
      <c r="F123" s="121">
        <f t="shared" si="10"/>
        <v>0</v>
      </c>
      <c r="G123" s="121">
        <f t="shared" si="1"/>
        <v>0</v>
      </c>
      <c r="H123" s="121">
        <f t="shared" si="2"/>
        <v>0</v>
      </c>
      <c r="I123" s="121">
        <f t="shared" si="3"/>
        <v>0</v>
      </c>
      <c r="J123" s="121">
        <f t="shared" si="4"/>
        <v>0</v>
      </c>
      <c r="K123" s="121">
        <f t="shared" si="5"/>
        <v>0</v>
      </c>
      <c r="L123" s="121">
        <f t="shared" si="6"/>
        <v>0</v>
      </c>
      <c r="M123" s="121">
        <f t="shared" si="7"/>
        <v>0</v>
      </c>
      <c r="N123" s="249"/>
      <c r="O123" s="249"/>
      <c r="P123" s="249"/>
      <c r="Q123" s="249"/>
    </row>
    <row r="124" spans="1:17" hidden="1" x14ac:dyDescent="0.2">
      <c r="A124" s="111">
        <v>50</v>
      </c>
      <c r="B124" s="125">
        <f t="shared" si="13"/>
        <v>0</v>
      </c>
      <c r="C124" s="128">
        <f t="shared" si="13"/>
        <v>0</v>
      </c>
      <c r="D124" s="121">
        <f t="shared" si="14"/>
        <v>0</v>
      </c>
      <c r="E124" s="121">
        <f t="shared" si="9"/>
        <v>0</v>
      </c>
      <c r="F124" s="121">
        <f t="shared" si="10"/>
        <v>0</v>
      </c>
      <c r="G124" s="121">
        <f t="shared" si="1"/>
        <v>0</v>
      </c>
      <c r="H124" s="121">
        <f t="shared" si="2"/>
        <v>0</v>
      </c>
      <c r="I124" s="121">
        <f t="shared" si="3"/>
        <v>0</v>
      </c>
      <c r="J124" s="121">
        <f t="shared" si="4"/>
        <v>0</v>
      </c>
      <c r="K124" s="121">
        <f t="shared" si="5"/>
        <v>0</v>
      </c>
      <c r="L124" s="121">
        <f t="shared" si="6"/>
        <v>0</v>
      </c>
      <c r="M124" s="121">
        <f t="shared" si="7"/>
        <v>0</v>
      </c>
      <c r="N124" s="249"/>
      <c r="O124" s="249"/>
      <c r="P124" s="249"/>
      <c r="Q124" s="249"/>
    </row>
    <row r="125" spans="1:17" hidden="1" x14ac:dyDescent="0.2">
      <c r="A125" s="111">
        <v>51</v>
      </c>
      <c r="B125" s="125">
        <f t="shared" si="13"/>
        <v>0</v>
      </c>
      <c r="C125" s="128">
        <f t="shared" si="13"/>
        <v>0</v>
      </c>
      <c r="D125" s="121">
        <f t="shared" si="14"/>
        <v>0</v>
      </c>
      <c r="E125" s="121">
        <f t="shared" si="9"/>
        <v>0</v>
      </c>
      <c r="F125" s="121">
        <f t="shared" si="10"/>
        <v>0</v>
      </c>
      <c r="G125" s="121">
        <f t="shared" si="1"/>
        <v>0</v>
      </c>
      <c r="H125" s="121">
        <f t="shared" si="2"/>
        <v>0</v>
      </c>
      <c r="I125" s="121">
        <f t="shared" si="3"/>
        <v>0</v>
      </c>
      <c r="J125" s="121">
        <f t="shared" si="4"/>
        <v>0</v>
      </c>
      <c r="K125" s="121">
        <f t="shared" si="5"/>
        <v>0</v>
      </c>
      <c r="L125" s="121">
        <f t="shared" si="6"/>
        <v>0</v>
      </c>
      <c r="M125" s="121">
        <f t="shared" si="7"/>
        <v>0</v>
      </c>
      <c r="N125" s="249"/>
      <c r="O125" s="249"/>
      <c r="P125" s="249"/>
      <c r="Q125" s="249"/>
    </row>
    <row r="126" spans="1:17" hidden="1" x14ac:dyDescent="0.2">
      <c r="A126" s="127">
        <v>53</v>
      </c>
      <c r="B126" s="125">
        <f>B63</f>
        <v>0</v>
      </c>
      <c r="C126" s="128">
        <f>C63</f>
        <v>0</v>
      </c>
      <c r="D126" s="121">
        <f t="shared" si="14"/>
        <v>0</v>
      </c>
      <c r="E126" s="121">
        <f t="shared" si="9"/>
        <v>0</v>
      </c>
      <c r="F126" s="121">
        <f t="shared" si="10"/>
        <v>0</v>
      </c>
      <c r="G126" s="121">
        <f t="shared" si="1"/>
        <v>0</v>
      </c>
      <c r="H126" s="121">
        <f t="shared" si="2"/>
        <v>0</v>
      </c>
      <c r="I126" s="121">
        <f t="shared" si="3"/>
        <v>0</v>
      </c>
      <c r="J126" s="121">
        <f t="shared" si="4"/>
        <v>0</v>
      </c>
      <c r="K126" s="121">
        <f t="shared" si="5"/>
        <v>0</v>
      </c>
      <c r="L126" s="121">
        <f t="shared" si="6"/>
        <v>0</v>
      </c>
      <c r="M126" s="121">
        <f t="shared" si="7"/>
        <v>0</v>
      </c>
      <c r="N126" s="249"/>
      <c r="O126" s="249"/>
      <c r="P126" s="249"/>
      <c r="Q126" s="249"/>
    </row>
    <row r="127" spans="1:17" hidden="1" x14ac:dyDescent="0.2">
      <c r="A127" s="111">
        <v>53</v>
      </c>
      <c r="B127" s="125">
        <f t="shared" si="13"/>
        <v>0</v>
      </c>
      <c r="C127" s="128">
        <f t="shared" si="13"/>
        <v>0</v>
      </c>
      <c r="D127" s="121">
        <f t="shared" si="14"/>
        <v>0</v>
      </c>
      <c r="E127" s="121">
        <f t="shared" si="9"/>
        <v>0</v>
      </c>
      <c r="F127" s="121">
        <f t="shared" si="10"/>
        <v>0</v>
      </c>
      <c r="G127" s="121">
        <f t="shared" si="1"/>
        <v>0</v>
      </c>
      <c r="H127" s="121">
        <f t="shared" si="2"/>
        <v>0</v>
      </c>
      <c r="I127" s="121">
        <f t="shared" si="3"/>
        <v>0</v>
      </c>
      <c r="J127" s="121">
        <f t="shared" si="4"/>
        <v>0</v>
      </c>
      <c r="K127" s="121">
        <f t="shared" si="5"/>
        <v>0</v>
      </c>
      <c r="L127" s="121">
        <f t="shared" si="6"/>
        <v>0</v>
      </c>
      <c r="M127" s="121">
        <f t="shared" si="7"/>
        <v>0</v>
      </c>
      <c r="N127" s="249"/>
      <c r="O127" s="249"/>
      <c r="P127" s="249"/>
      <c r="Q127" s="249"/>
    </row>
    <row r="128" spans="1:17" hidden="1" x14ac:dyDescent="0.2">
      <c r="A128" s="111">
        <v>54</v>
      </c>
      <c r="B128" s="125">
        <f t="shared" si="13"/>
        <v>0</v>
      </c>
      <c r="C128" s="128">
        <f t="shared" si="13"/>
        <v>0</v>
      </c>
      <c r="D128" s="121">
        <f t="shared" si="14"/>
        <v>0</v>
      </c>
      <c r="E128" s="121">
        <f t="shared" si="9"/>
        <v>0</v>
      </c>
      <c r="F128" s="121">
        <f t="shared" si="10"/>
        <v>0</v>
      </c>
      <c r="G128" s="121">
        <f t="shared" si="1"/>
        <v>0</v>
      </c>
      <c r="H128" s="121">
        <f t="shared" si="2"/>
        <v>0</v>
      </c>
      <c r="I128" s="121">
        <f t="shared" si="3"/>
        <v>0</v>
      </c>
      <c r="J128" s="121">
        <f t="shared" si="4"/>
        <v>0</v>
      </c>
      <c r="K128" s="121">
        <f t="shared" si="5"/>
        <v>0</v>
      </c>
      <c r="L128" s="121">
        <f t="shared" si="6"/>
        <v>0</v>
      </c>
      <c r="M128" s="121">
        <f t="shared" si="7"/>
        <v>0</v>
      </c>
      <c r="N128" s="249"/>
      <c r="O128" s="249"/>
      <c r="P128" s="249"/>
      <c r="Q128" s="249"/>
    </row>
    <row r="129" spans="1:29" hidden="1" x14ac:dyDescent="0.2">
      <c r="A129" s="111">
        <v>55</v>
      </c>
      <c r="B129" s="125">
        <f t="shared" si="13"/>
        <v>0</v>
      </c>
      <c r="C129" s="128">
        <f t="shared" si="13"/>
        <v>0</v>
      </c>
      <c r="D129" s="121">
        <f t="shared" si="14"/>
        <v>0</v>
      </c>
      <c r="E129" s="121">
        <f t="shared" si="9"/>
        <v>0</v>
      </c>
      <c r="F129" s="121">
        <f t="shared" si="10"/>
        <v>0</v>
      </c>
      <c r="G129" s="121">
        <f t="shared" si="1"/>
        <v>0</v>
      </c>
      <c r="H129" s="121">
        <f t="shared" si="2"/>
        <v>0</v>
      </c>
      <c r="I129" s="121">
        <f t="shared" si="3"/>
        <v>0</v>
      </c>
      <c r="J129" s="121">
        <f t="shared" si="4"/>
        <v>0</v>
      </c>
      <c r="K129" s="121">
        <f t="shared" si="5"/>
        <v>0</v>
      </c>
      <c r="L129" s="121">
        <f t="shared" si="6"/>
        <v>0</v>
      </c>
      <c r="M129" s="121">
        <f t="shared" si="7"/>
        <v>0</v>
      </c>
      <c r="N129" s="249"/>
      <c r="O129" s="249"/>
      <c r="P129" s="249"/>
      <c r="Q129" s="249"/>
    </row>
    <row r="130" spans="1:29" hidden="1" x14ac:dyDescent="0.2">
      <c r="A130" s="127">
        <v>56</v>
      </c>
      <c r="B130" s="125">
        <f t="shared" si="13"/>
        <v>0</v>
      </c>
      <c r="C130" s="128">
        <f t="shared" si="13"/>
        <v>0</v>
      </c>
      <c r="D130" s="121">
        <f t="shared" si="14"/>
        <v>0</v>
      </c>
      <c r="E130" s="121">
        <f t="shared" si="9"/>
        <v>0</v>
      </c>
      <c r="F130" s="121">
        <f t="shared" si="10"/>
        <v>0</v>
      </c>
      <c r="G130" s="121">
        <f t="shared" si="1"/>
        <v>0</v>
      </c>
      <c r="H130" s="121">
        <f t="shared" si="2"/>
        <v>0</v>
      </c>
      <c r="I130" s="121">
        <f t="shared" si="3"/>
        <v>0</v>
      </c>
      <c r="J130" s="121">
        <f t="shared" si="4"/>
        <v>0</v>
      </c>
      <c r="K130" s="121">
        <f t="shared" si="5"/>
        <v>0</v>
      </c>
      <c r="L130" s="121">
        <f t="shared" si="6"/>
        <v>0</v>
      </c>
      <c r="M130" s="121">
        <f t="shared" si="7"/>
        <v>0</v>
      </c>
      <c r="N130" s="249"/>
      <c r="O130" s="249"/>
      <c r="P130" s="249"/>
      <c r="Q130" s="249"/>
    </row>
    <row r="131" spans="1:29" hidden="1" x14ac:dyDescent="0.2">
      <c r="A131" s="111">
        <v>57</v>
      </c>
      <c r="B131" s="125">
        <f t="shared" si="13"/>
        <v>0</v>
      </c>
      <c r="C131" s="128">
        <f t="shared" si="13"/>
        <v>0</v>
      </c>
      <c r="D131" s="121">
        <f t="shared" si="14"/>
        <v>0</v>
      </c>
      <c r="E131" s="121">
        <f t="shared" si="9"/>
        <v>0</v>
      </c>
      <c r="F131" s="121">
        <f t="shared" si="10"/>
        <v>0</v>
      </c>
      <c r="G131" s="121">
        <f t="shared" si="1"/>
        <v>0</v>
      </c>
      <c r="H131" s="121">
        <f t="shared" si="2"/>
        <v>0</v>
      </c>
      <c r="I131" s="121">
        <f t="shared" si="3"/>
        <v>0</v>
      </c>
      <c r="J131" s="121">
        <f t="shared" si="4"/>
        <v>0</v>
      </c>
      <c r="K131" s="121">
        <f t="shared" si="5"/>
        <v>0</v>
      </c>
      <c r="L131" s="121">
        <f t="shared" si="6"/>
        <v>0</v>
      </c>
      <c r="M131" s="121">
        <f t="shared" si="7"/>
        <v>0</v>
      </c>
      <c r="N131" s="249"/>
      <c r="O131" s="249"/>
      <c r="P131" s="249"/>
      <c r="Q131" s="249"/>
    </row>
    <row r="132" spans="1:29" hidden="1" x14ac:dyDescent="0.2">
      <c r="A132" s="111">
        <v>58</v>
      </c>
      <c r="B132" s="125">
        <f t="shared" si="13"/>
        <v>0</v>
      </c>
      <c r="C132" s="128">
        <f t="shared" si="13"/>
        <v>0</v>
      </c>
      <c r="D132" s="121">
        <f t="shared" si="14"/>
        <v>0</v>
      </c>
      <c r="E132" s="121">
        <f t="shared" si="9"/>
        <v>0</v>
      </c>
      <c r="F132" s="121">
        <f t="shared" si="10"/>
        <v>0</v>
      </c>
      <c r="G132" s="121">
        <f t="shared" si="1"/>
        <v>0</v>
      </c>
      <c r="H132" s="121">
        <f t="shared" si="2"/>
        <v>0</v>
      </c>
      <c r="I132" s="121">
        <f t="shared" si="3"/>
        <v>0</v>
      </c>
      <c r="J132" s="121">
        <f t="shared" si="4"/>
        <v>0</v>
      </c>
      <c r="K132" s="121">
        <f t="shared" si="5"/>
        <v>0</v>
      </c>
      <c r="L132" s="121">
        <f t="shared" si="6"/>
        <v>0</v>
      </c>
      <c r="M132" s="121">
        <f t="shared" si="7"/>
        <v>0</v>
      </c>
      <c r="N132" s="249"/>
      <c r="O132" s="249"/>
      <c r="P132" s="249"/>
      <c r="Q132" s="249"/>
    </row>
    <row r="133" spans="1:29" hidden="1" x14ac:dyDescent="0.2">
      <c r="A133" s="111">
        <v>59</v>
      </c>
      <c r="B133" s="125">
        <f t="shared" si="13"/>
        <v>0</v>
      </c>
      <c r="C133" s="128">
        <f t="shared" si="13"/>
        <v>0</v>
      </c>
      <c r="D133" s="121">
        <f t="shared" si="14"/>
        <v>0</v>
      </c>
      <c r="E133" s="121">
        <f t="shared" si="9"/>
        <v>0</v>
      </c>
      <c r="F133" s="121">
        <f t="shared" si="10"/>
        <v>0</v>
      </c>
      <c r="G133" s="121">
        <f t="shared" si="1"/>
        <v>0</v>
      </c>
      <c r="H133" s="121">
        <f t="shared" si="2"/>
        <v>0</v>
      </c>
      <c r="I133" s="121">
        <f t="shared" si="3"/>
        <v>0</v>
      </c>
      <c r="J133" s="121">
        <f t="shared" si="4"/>
        <v>0</v>
      </c>
      <c r="K133" s="121">
        <f t="shared" si="5"/>
        <v>0</v>
      </c>
      <c r="L133" s="121">
        <f t="shared" si="6"/>
        <v>0</v>
      </c>
      <c r="M133" s="121">
        <f t="shared" si="7"/>
        <v>0</v>
      </c>
      <c r="N133" s="249"/>
      <c r="O133" s="249"/>
      <c r="P133" s="249"/>
      <c r="Q133" s="249"/>
    </row>
    <row r="134" spans="1:29" hidden="1" x14ac:dyDescent="0.2">
      <c r="A134" s="127">
        <v>60</v>
      </c>
      <c r="B134" s="125">
        <f t="shared" si="13"/>
        <v>0</v>
      </c>
      <c r="C134" s="128">
        <f t="shared" si="13"/>
        <v>0</v>
      </c>
      <c r="D134" s="121">
        <f t="shared" si="14"/>
        <v>0</v>
      </c>
      <c r="E134" s="121">
        <f t="shared" si="9"/>
        <v>0</v>
      </c>
      <c r="F134" s="121">
        <f t="shared" si="10"/>
        <v>0</v>
      </c>
      <c r="G134" s="121">
        <f t="shared" si="1"/>
        <v>0</v>
      </c>
      <c r="H134" s="121">
        <f t="shared" si="2"/>
        <v>0</v>
      </c>
      <c r="I134" s="121">
        <f t="shared" si="3"/>
        <v>0</v>
      </c>
      <c r="J134" s="121">
        <f t="shared" si="4"/>
        <v>0</v>
      </c>
      <c r="K134" s="121">
        <f t="shared" si="5"/>
        <v>0</v>
      </c>
      <c r="L134" s="121">
        <f t="shared" si="6"/>
        <v>0</v>
      </c>
      <c r="M134" s="121">
        <f t="shared" si="7"/>
        <v>0</v>
      </c>
      <c r="N134" s="249"/>
      <c r="O134" s="249"/>
      <c r="P134" s="249"/>
      <c r="Q134" s="249"/>
    </row>
    <row r="135" spans="1:29" hidden="1" x14ac:dyDescent="0.2">
      <c r="A135" s="109"/>
      <c r="B135" s="247"/>
      <c r="C135" s="248"/>
      <c r="D135" s="146"/>
      <c r="E135" s="249"/>
      <c r="F135" s="249"/>
      <c r="G135" s="249"/>
      <c r="H135" s="249"/>
      <c r="I135" s="249"/>
      <c r="J135" s="249"/>
      <c r="K135" s="249"/>
      <c r="L135" s="249"/>
      <c r="M135" s="249"/>
      <c r="N135" s="249"/>
      <c r="O135" s="249"/>
      <c r="P135" s="249"/>
      <c r="Q135" s="249"/>
    </row>
    <row r="136" spans="1:29" hidden="1" x14ac:dyDescent="0.2">
      <c r="A136" s="109"/>
      <c r="B136" s="247"/>
      <c r="C136" s="248"/>
      <c r="D136" s="146"/>
      <c r="E136" s="249"/>
      <c r="F136" s="249"/>
      <c r="G136" s="249"/>
      <c r="H136" s="249"/>
      <c r="I136" s="249"/>
      <c r="J136" s="249"/>
      <c r="K136" s="249"/>
      <c r="L136" s="249"/>
      <c r="M136" s="249"/>
      <c r="N136" s="249"/>
      <c r="O136" s="249"/>
      <c r="P136" s="249"/>
      <c r="Q136" s="249"/>
    </row>
    <row r="137" spans="1:29" hidden="1" x14ac:dyDescent="0.2">
      <c r="A137" s="109"/>
      <c r="B137" s="247"/>
      <c r="C137" s="248"/>
      <c r="D137" s="146"/>
      <c r="E137" s="249"/>
      <c r="F137" s="249"/>
      <c r="G137" s="249"/>
      <c r="H137" s="249"/>
      <c r="I137" s="249"/>
      <c r="J137" s="249"/>
      <c r="K137" s="249"/>
      <c r="L137" s="249"/>
      <c r="M137" s="249"/>
      <c r="N137" s="249"/>
      <c r="O137" s="249"/>
      <c r="P137" s="249"/>
      <c r="Q137" s="249"/>
    </row>
    <row r="138" spans="1:29" hidden="1" x14ac:dyDescent="0.2">
      <c r="A138" s="108" t="s">
        <v>244</v>
      </c>
      <c r="B138" s="247"/>
      <c r="C138" s="248"/>
      <c r="D138" s="146" t="e">
        <f>(D73/SUM($D$73:$M$73))*100</f>
        <v>#DIV/0!</v>
      </c>
      <c r="E138" s="253" t="e">
        <f>(E73/SUM($D$73:$M$73))*100</f>
        <v>#DIV/0!</v>
      </c>
      <c r="F138" s="253" t="e">
        <f t="shared" ref="F138:M138" si="15">(F73/SUM($D$73:$M$73))*100</f>
        <v>#DIV/0!</v>
      </c>
      <c r="G138" s="253" t="e">
        <f t="shared" si="15"/>
        <v>#DIV/0!</v>
      </c>
      <c r="H138" s="253" t="e">
        <f t="shared" si="15"/>
        <v>#DIV/0!</v>
      </c>
      <c r="I138" s="253" t="e">
        <f t="shared" si="15"/>
        <v>#DIV/0!</v>
      </c>
      <c r="J138" s="253" t="e">
        <f t="shared" si="15"/>
        <v>#DIV/0!</v>
      </c>
      <c r="K138" s="253" t="e">
        <f t="shared" si="15"/>
        <v>#DIV/0!</v>
      </c>
      <c r="L138" s="253" t="e">
        <f t="shared" si="15"/>
        <v>#DIV/0!</v>
      </c>
      <c r="M138" s="253" t="e">
        <f t="shared" si="15"/>
        <v>#DIV/0!</v>
      </c>
      <c r="N138" s="249"/>
      <c r="O138" s="249"/>
      <c r="P138" s="249"/>
      <c r="Q138" s="249"/>
      <c r="AC138" s="252" t="e">
        <f>SUM(D138:AB138)</f>
        <v>#DIV/0!</v>
      </c>
    </row>
    <row r="139" spans="1:29"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29" hidden="1" x14ac:dyDescent="0.2">
      <c r="A140" s="111">
        <v>1</v>
      </c>
      <c r="B140" s="125">
        <f>B11</f>
        <v>0</v>
      </c>
      <c r="C140" s="126">
        <f>C11</f>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29" hidden="1" x14ac:dyDescent="0.2">
      <c r="A141" s="111">
        <v>3</v>
      </c>
      <c r="B141" s="125">
        <f>B13</f>
        <v>0</v>
      </c>
      <c r="C141" s="126">
        <f>C13</f>
        <v>0</v>
      </c>
      <c r="D141" s="121" t="e">
        <f t="shared" ref="D141:D199" si="16">(D76/$D$73)*$D$138</f>
        <v>#DIV/0!</v>
      </c>
      <c r="E141" s="121" t="e">
        <f t="shared" ref="E141:E199" si="17">(E76/$E$73)*$E$138</f>
        <v>#DIV/0!</v>
      </c>
      <c r="F141" s="121" t="e">
        <f t="shared" ref="F141:F199" si="18">(F76/$F$73)*$F$138</f>
        <v>#DIV/0!</v>
      </c>
      <c r="G141" s="121" t="e">
        <f t="shared" ref="G141:G199" si="19">(G76/$G$73)*$G$138</f>
        <v>#DIV/0!</v>
      </c>
      <c r="H141" s="121" t="e">
        <f t="shared" ref="H141:H199" si="20">(H76/$H$73)*$H$138</f>
        <v>#DIV/0!</v>
      </c>
      <c r="I141" s="121" t="e">
        <f t="shared" ref="I141:I199" si="21">(I76/$I$73)*$I$138</f>
        <v>#DIV/0!</v>
      </c>
      <c r="J141" s="121" t="e">
        <f t="shared" ref="J141:J199" si="22">(J76/$J$73)*$J$138</f>
        <v>#DIV/0!</v>
      </c>
      <c r="K141" s="121" t="e">
        <f t="shared" ref="K141:K199" si="23">(K76/$K$73)*$K$138</f>
        <v>#DIV/0!</v>
      </c>
      <c r="L141" s="121" t="e">
        <f t="shared" ref="L141:L199" si="24">(L76/$L$73)*$L$138</f>
        <v>#DIV/0!</v>
      </c>
      <c r="M141" s="121" t="e">
        <f t="shared" ref="M141:M199" si="25">(M76/$M$73)*$M$138</f>
        <v>#DIV/0!</v>
      </c>
      <c r="N141" s="121"/>
      <c r="O141" s="121"/>
      <c r="P141" s="121"/>
      <c r="Q141" s="121"/>
    </row>
    <row r="142" spans="1:29" hidden="1" x14ac:dyDescent="0.2">
      <c r="A142" s="111">
        <v>3</v>
      </c>
      <c r="B142" s="125">
        <f t="shared" ref="B142:C148" si="26">B13</f>
        <v>0</v>
      </c>
      <c r="C142" s="126">
        <f t="shared" si="26"/>
        <v>0</v>
      </c>
      <c r="D142" s="121" t="e">
        <f t="shared" si="16"/>
        <v>#DIV/0!</v>
      </c>
      <c r="E142" s="121" t="e">
        <f t="shared" si="17"/>
        <v>#DIV/0!</v>
      </c>
      <c r="F142" s="121" t="e">
        <f t="shared" si="18"/>
        <v>#DIV/0!</v>
      </c>
      <c r="G142" s="121" t="e">
        <f t="shared" si="19"/>
        <v>#DIV/0!</v>
      </c>
      <c r="H142" s="121" t="e">
        <f t="shared" si="20"/>
        <v>#DIV/0!</v>
      </c>
      <c r="I142" s="121" t="e">
        <f t="shared" si="21"/>
        <v>#DIV/0!</v>
      </c>
      <c r="J142" s="121" t="e">
        <f t="shared" si="22"/>
        <v>#DIV/0!</v>
      </c>
      <c r="K142" s="121" t="e">
        <f t="shared" si="23"/>
        <v>#DIV/0!</v>
      </c>
      <c r="L142" s="121" t="e">
        <f t="shared" si="24"/>
        <v>#DIV/0!</v>
      </c>
      <c r="M142" s="121" t="e">
        <f t="shared" si="25"/>
        <v>#DIV/0!</v>
      </c>
      <c r="N142" s="121"/>
      <c r="O142" s="121"/>
      <c r="P142" s="121"/>
      <c r="Q142" s="121"/>
    </row>
    <row r="143" spans="1:29" hidden="1" x14ac:dyDescent="0.2">
      <c r="A143" s="111">
        <v>4</v>
      </c>
      <c r="B143" s="125">
        <f t="shared" si="26"/>
        <v>0</v>
      </c>
      <c r="C143" s="126">
        <f t="shared" si="26"/>
        <v>0</v>
      </c>
      <c r="D143" s="121" t="e">
        <f t="shared" si="16"/>
        <v>#DIV/0!</v>
      </c>
      <c r="E143" s="121" t="e">
        <f t="shared" si="17"/>
        <v>#DIV/0!</v>
      </c>
      <c r="F143" s="121" t="e">
        <f t="shared" si="18"/>
        <v>#DIV/0!</v>
      </c>
      <c r="G143" s="121" t="e">
        <f t="shared" si="19"/>
        <v>#DIV/0!</v>
      </c>
      <c r="H143" s="121" t="e">
        <f t="shared" si="20"/>
        <v>#DIV/0!</v>
      </c>
      <c r="I143" s="121" t="e">
        <f t="shared" si="21"/>
        <v>#DIV/0!</v>
      </c>
      <c r="J143" s="121" t="e">
        <f t="shared" si="22"/>
        <v>#DIV/0!</v>
      </c>
      <c r="K143" s="121" t="e">
        <f t="shared" si="23"/>
        <v>#DIV/0!</v>
      </c>
      <c r="L143" s="121" t="e">
        <f t="shared" si="24"/>
        <v>#DIV/0!</v>
      </c>
      <c r="M143" s="121" t="e">
        <f t="shared" si="25"/>
        <v>#DIV/0!</v>
      </c>
      <c r="N143" s="121"/>
      <c r="O143" s="121"/>
      <c r="P143" s="121"/>
      <c r="Q143" s="121"/>
    </row>
    <row r="144" spans="1:29" hidden="1" x14ac:dyDescent="0.2">
      <c r="A144" s="111">
        <v>5</v>
      </c>
      <c r="B144" s="125">
        <f t="shared" si="26"/>
        <v>0</v>
      </c>
      <c r="C144" s="126">
        <f t="shared" si="26"/>
        <v>0</v>
      </c>
      <c r="D144" s="121" t="e">
        <f t="shared" si="16"/>
        <v>#DIV/0!</v>
      </c>
      <c r="E144" s="121" t="e">
        <f t="shared" si="17"/>
        <v>#DIV/0!</v>
      </c>
      <c r="F144" s="121" t="e">
        <f t="shared" si="18"/>
        <v>#DIV/0!</v>
      </c>
      <c r="G144" s="121" t="e">
        <f t="shared" si="19"/>
        <v>#DIV/0!</v>
      </c>
      <c r="H144" s="121" t="e">
        <f t="shared" si="20"/>
        <v>#DIV/0!</v>
      </c>
      <c r="I144" s="121" t="e">
        <f t="shared" si="21"/>
        <v>#DIV/0!</v>
      </c>
      <c r="J144" s="121" t="e">
        <f t="shared" si="22"/>
        <v>#DIV/0!</v>
      </c>
      <c r="K144" s="121" t="e">
        <f t="shared" si="23"/>
        <v>#DIV/0!</v>
      </c>
      <c r="L144" s="121" t="e">
        <f t="shared" si="24"/>
        <v>#DIV/0!</v>
      </c>
      <c r="M144" s="121" t="e">
        <f t="shared" si="25"/>
        <v>#DIV/0!</v>
      </c>
      <c r="N144" s="121"/>
      <c r="O144" s="121"/>
      <c r="P144" s="121"/>
      <c r="Q144" s="121"/>
    </row>
    <row r="145" spans="1:17" hidden="1" x14ac:dyDescent="0.2">
      <c r="A145" s="111">
        <v>6</v>
      </c>
      <c r="B145" s="125">
        <f t="shared" si="26"/>
        <v>0</v>
      </c>
      <c r="C145" s="126">
        <f t="shared" si="26"/>
        <v>0</v>
      </c>
      <c r="D145" s="121" t="e">
        <f t="shared" si="16"/>
        <v>#DIV/0!</v>
      </c>
      <c r="E145" s="121" t="e">
        <f t="shared" si="17"/>
        <v>#DIV/0!</v>
      </c>
      <c r="F145" s="121" t="e">
        <f t="shared" si="18"/>
        <v>#DIV/0!</v>
      </c>
      <c r="G145" s="121" t="e">
        <f t="shared" si="19"/>
        <v>#DIV/0!</v>
      </c>
      <c r="H145" s="121" t="e">
        <f t="shared" si="20"/>
        <v>#DIV/0!</v>
      </c>
      <c r="I145" s="121" t="e">
        <f t="shared" si="21"/>
        <v>#DIV/0!</v>
      </c>
      <c r="J145" s="121" t="e">
        <f t="shared" si="22"/>
        <v>#DIV/0!</v>
      </c>
      <c r="K145" s="121" t="e">
        <f t="shared" si="23"/>
        <v>#DIV/0!</v>
      </c>
      <c r="L145" s="121" t="e">
        <f t="shared" si="24"/>
        <v>#DIV/0!</v>
      </c>
      <c r="M145" s="121" t="e">
        <f t="shared" si="25"/>
        <v>#DIV/0!</v>
      </c>
      <c r="N145" s="121"/>
      <c r="O145" s="121"/>
      <c r="P145" s="121"/>
      <c r="Q145" s="121"/>
    </row>
    <row r="146" spans="1:17" hidden="1" x14ac:dyDescent="0.2">
      <c r="A146" s="111">
        <v>7</v>
      </c>
      <c r="B146" s="125">
        <f t="shared" si="26"/>
        <v>0</v>
      </c>
      <c r="C146" s="126">
        <f t="shared" si="26"/>
        <v>0</v>
      </c>
      <c r="D146" s="121" t="e">
        <f t="shared" si="16"/>
        <v>#DIV/0!</v>
      </c>
      <c r="E146" s="121" t="e">
        <f t="shared" si="17"/>
        <v>#DIV/0!</v>
      </c>
      <c r="F146" s="121" t="e">
        <f t="shared" si="18"/>
        <v>#DIV/0!</v>
      </c>
      <c r="G146" s="121" t="e">
        <f t="shared" si="19"/>
        <v>#DIV/0!</v>
      </c>
      <c r="H146" s="121" t="e">
        <f t="shared" si="20"/>
        <v>#DIV/0!</v>
      </c>
      <c r="I146" s="121" t="e">
        <f t="shared" si="21"/>
        <v>#DIV/0!</v>
      </c>
      <c r="J146" s="121" t="e">
        <f t="shared" si="22"/>
        <v>#DIV/0!</v>
      </c>
      <c r="K146" s="121" t="e">
        <f t="shared" si="23"/>
        <v>#DIV/0!</v>
      </c>
      <c r="L146" s="121" t="e">
        <f t="shared" si="24"/>
        <v>#DIV/0!</v>
      </c>
      <c r="M146" s="121" t="e">
        <f t="shared" si="25"/>
        <v>#DIV/0!</v>
      </c>
      <c r="N146" s="121"/>
      <c r="O146" s="121"/>
      <c r="P146" s="121"/>
      <c r="Q146" s="121"/>
    </row>
    <row r="147" spans="1:17" hidden="1" x14ac:dyDescent="0.2">
      <c r="A147" s="111">
        <v>8</v>
      </c>
      <c r="B147" s="125">
        <f t="shared" si="26"/>
        <v>0</v>
      </c>
      <c r="C147" s="126">
        <f t="shared" si="26"/>
        <v>0</v>
      </c>
      <c r="D147" s="121" t="e">
        <f t="shared" si="16"/>
        <v>#DIV/0!</v>
      </c>
      <c r="E147" s="121" t="e">
        <f t="shared" si="17"/>
        <v>#DIV/0!</v>
      </c>
      <c r="F147" s="121" t="e">
        <f t="shared" si="18"/>
        <v>#DIV/0!</v>
      </c>
      <c r="G147" s="121" t="e">
        <f t="shared" si="19"/>
        <v>#DIV/0!</v>
      </c>
      <c r="H147" s="121" t="e">
        <f t="shared" si="20"/>
        <v>#DIV/0!</v>
      </c>
      <c r="I147" s="121" t="e">
        <f t="shared" si="21"/>
        <v>#DIV/0!</v>
      </c>
      <c r="J147" s="121" t="e">
        <f t="shared" si="22"/>
        <v>#DIV/0!</v>
      </c>
      <c r="K147" s="121" t="e">
        <f t="shared" si="23"/>
        <v>#DIV/0!</v>
      </c>
      <c r="L147" s="121" t="e">
        <f t="shared" si="24"/>
        <v>#DIV/0!</v>
      </c>
      <c r="M147" s="121" t="e">
        <f t="shared" si="25"/>
        <v>#DIV/0!</v>
      </c>
      <c r="N147" s="121"/>
      <c r="O147" s="121"/>
      <c r="P147" s="121"/>
      <c r="Q147" s="121"/>
    </row>
    <row r="148" spans="1:17" hidden="1" x14ac:dyDescent="0.2">
      <c r="A148" s="111">
        <v>9</v>
      </c>
      <c r="B148" s="125">
        <f t="shared" si="26"/>
        <v>0</v>
      </c>
      <c r="C148" s="126">
        <f t="shared" si="26"/>
        <v>0</v>
      </c>
      <c r="D148" s="121" t="e">
        <f t="shared" si="16"/>
        <v>#DIV/0!</v>
      </c>
      <c r="E148" s="121" t="e">
        <f t="shared" si="17"/>
        <v>#DIV/0!</v>
      </c>
      <c r="F148" s="121" t="e">
        <f t="shared" si="18"/>
        <v>#DIV/0!</v>
      </c>
      <c r="G148" s="121" t="e">
        <f t="shared" si="19"/>
        <v>#DIV/0!</v>
      </c>
      <c r="H148" s="121" t="e">
        <f t="shared" si="20"/>
        <v>#DIV/0!</v>
      </c>
      <c r="I148" s="121" t="e">
        <f t="shared" si="21"/>
        <v>#DIV/0!</v>
      </c>
      <c r="J148" s="121" t="e">
        <f t="shared" si="22"/>
        <v>#DIV/0!</v>
      </c>
      <c r="K148" s="121" t="e">
        <f t="shared" si="23"/>
        <v>#DIV/0!</v>
      </c>
      <c r="L148" s="121" t="e">
        <f t="shared" si="24"/>
        <v>#DIV/0!</v>
      </c>
      <c r="M148" s="121" t="e">
        <f t="shared" si="25"/>
        <v>#DIV/0!</v>
      </c>
      <c r="N148" s="121"/>
      <c r="O148" s="121"/>
      <c r="P148" s="121"/>
      <c r="Q148" s="121"/>
    </row>
    <row r="149" spans="1:17" hidden="1" x14ac:dyDescent="0.2">
      <c r="A149" s="111">
        <v>10</v>
      </c>
      <c r="B149" s="125">
        <f>B30</f>
        <v>0</v>
      </c>
      <c r="C149" s="126">
        <f>C30</f>
        <v>0</v>
      </c>
      <c r="D149" s="121" t="e">
        <f t="shared" si="16"/>
        <v>#DIV/0!</v>
      </c>
      <c r="E149" s="121" t="e">
        <f t="shared" si="17"/>
        <v>#DIV/0!</v>
      </c>
      <c r="F149" s="121" t="e">
        <f t="shared" si="18"/>
        <v>#DIV/0!</v>
      </c>
      <c r="G149" s="121" t="e">
        <f t="shared" si="19"/>
        <v>#DIV/0!</v>
      </c>
      <c r="H149" s="121" t="e">
        <f t="shared" si="20"/>
        <v>#DIV/0!</v>
      </c>
      <c r="I149" s="121" t="e">
        <f t="shared" si="21"/>
        <v>#DIV/0!</v>
      </c>
      <c r="J149" s="121" t="e">
        <f t="shared" si="22"/>
        <v>#DIV/0!</v>
      </c>
      <c r="K149" s="121" t="e">
        <f t="shared" si="23"/>
        <v>#DIV/0!</v>
      </c>
      <c r="L149" s="121" t="e">
        <f t="shared" si="24"/>
        <v>#DIV/0!</v>
      </c>
      <c r="M149" s="121" t="e">
        <f t="shared" si="25"/>
        <v>#DIV/0!</v>
      </c>
      <c r="N149" s="121"/>
      <c r="O149" s="121"/>
      <c r="P149" s="121"/>
      <c r="Q149" s="121"/>
    </row>
    <row r="150" spans="1:17" hidden="1" x14ac:dyDescent="0.2">
      <c r="A150" s="111">
        <v>11</v>
      </c>
      <c r="B150" s="125">
        <f>B31</f>
        <v>0</v>
      </c>
      <c r="C150" s="126">
        <f>C31</f>
        <v>0</v>
      </c>
      <c r="D150" s="121" t="e">
        <f t="shared" si="16"/>
        <v>#DIV/0!</v>
      </c>
      <c r="E150" s="121" t="e">
        <f t="shared" si="17"/>
        <v>#DIV/0!</v>
      </c>
      <c r="F150" s="121" t="e">
        <f t="shared" si="18"/>
        <v>#DIV/0!</v>
      </c>
      <c r="G150" s="121" t="e">
        <f t="shared" si="19"/>
        <v>#DIV/0!</v>
      </c>
      <c r="H150" s="121" t="e">
        <f t="shared" si="20"/>
        <v>#DIV/0!</v>
      </c>
      <c r="I150" s="121" t="e">
        <f t="shared" si="21"/>
        <v>#DIV/0!</v>
      </c>
      <c r="J150" s="121" t="e">
        <f t="shared" si="22"/>
        <v>#DIV/0!</v>
      </c>
      <c r="K150" s="121" t="e">
        <f t="shared" si="23"/>
        <v>#DIV/0!</v>
      </c>
      <c r="L150" s="121" t="e">
        <f t="shared" si="24"/>
        <v>#DIV/0!</v>
      </c>
      <c r="M150" s="121" t="e">
        <f t="shared" si="25"/>
        <v>#DIV/0!</v>
      </c>
      <c r="N150" s="121"/>
      <c r="O150" s="121"/>
      <c r="P150" s="121"/>
      <c r="Q150" s="121"/>
    </row>
    <row r="151" spans="1:17" hidden="1" x14ac:dyDescent="0.2">
      <c r="A151" s="111">
        <v>13</v>
      </c>
      <c r="B151" s="125">
        <f>B33</f>
        <v>0</v>
      </c>
      <c r="C151" s="126">
        <f>C33</f>
        <v>0</v>
      </c>
      <c r="D151" s="121" t="e">
        <f t="shared" si="16"/>
        <v>#DIV/0!</v>
      </c>
      <c r="E151" s="121" t="e">
        <f t="shared" si="17"/>
        <v>#DIV/0!</v>
      </c>
      <c r="F151" s="121" t="e">
        <f t="shared" si="18"/>
        <v>#DIV/0!</v>
      </c>
      <c r="G151" s="121" t="e">
        <f t="shared" si="19"/>
        <v>#DIV/0!</v>
      </c>
      <c r="H151" s="121" t="e">
        <f t="shared" si="20"/>
        <v>#DIV/0!</v>
      </c>
      <c r="I151" s="121" t="e">
        <f t="shared" si="21"/>
        <v>#DIV/0!</v>
      </c>
      <c r="J151" s="121" t="e">
        <f t="shared" si="22"/>
        <v>#DIV/0!</v>
      </c>
      <c r="K151" s="121" t="e">
        <f t="shared" si="23"/>
        <v>#DIV/0!</v>
      </c>
      <c r="L151" s="121" t="e">
        <f t="shared" si="24"/>
        <v>#DIV/0!</v>
      </c>
      <c r="M151" s="121" t="e">
        <f t="shared" si="25"/>
        <v>#DIV/0!</v>
      </c>
      <c r="N151" s="121"/>
      <c r="O151" s="121"/>
      <c r="P151" s="121"/>
      <c r="Q151" s="121"/>
    </row>
    <row r="152" spans="1:17" hidden="1" x14ac:dyDescent="0.2">
      <c r="A152" s="111">
        <v>13</v>
      </c>
      <c r="B152" s="125">
        <f t="shared" ref="B152:C158" si="27">B33</f>
        <v>0</v>
      </c>
      <c r="C152" s="126">
        <f t="shared" si="27"/>
        <v>0</v>
      </c>
      <c r="D152" s="121" t="e">
        <f t="shared" si="16"/>
        <v>#DIV/0!</v>
      </c>
      <c r="E152" s="121" t="e">
        <f t="shared" si="17"/>
        <v>#DIV/0!</v>
      </c>
      <c r="F152" s="121" t="e">
        <f t="shared" si="18"/>
        <v>#DIV/0!</v>
      </c>
      <c r="G152" s="121" t="e">
        <f t="shared" si="19"/>
        <v>#DIV/0!</v>
      </c>
      <c r="H152" s="121" t="e">
        <f t="shared" si="20"/>
        <v>#DIV/0!</v>
      </c>
      <c r="I152" s="121" t="e">
        <f t="shared" si="21"/>
        <v>#DIV/0!</v>
      </c>
      <c r="J152" s="121" t="e">
        <f t="shared" si="22"/>
        <v>#DIV/0!</v>
      </c>
      <c r="K152" s="121" t="e">
        <f t="shared" si="23"/>
        <v>#DIV/0!</v>
      </c>
      <c r="L152" s="121" t="e">
        <f t="shared" si="24"/>
        <v>#DIV/0!</v>
      </c>
      <c r="M152" s="121" t="e">
        <f t="shared" si="25"/>
        <v>#DIV/0!</v>
      </c>
      <c r="N152" s="121"/>
      <c r="O152" s="121"/>
      <c r="P152" s="121"/>
      <c r="Q152" s="121"/>
    </row>
    <row r="153" spans="1:17" hidden="1" x14ac:dyDescent="0.2">
      <c r="A153" s="111">
        <v>14</v>
      </c>
      <c r="B153" s="125">
        <f t="shared" si="27"/>
        <v>0</v>
      </c>
      <c r="C153" s="126">
        <f t="shared" si="27"/>
        <v>0</v>
      </c>
      <c r="D153" s="121" t="e">
        <f t="shared" si="16"/>
        <v>#DIV/0!</v>
      </c>
      <c r="E153" s="121" t="e">
        <f t="shared" si="17"/>
        <v>#DIV/0!</v>
      </c>
      <c r="F153" s="121" t="e">
        <f t="shared" si="18"/>
        <v>#DIV/0!</v>
      </c>
      <c r="G153" s="121" t="e">
        <f t="shared" si="19"/>
        <v>#DIV/0!</v>
      </c>
      <c r="H153" s="121" t="e">
        <f t="shared" si="20"/>
        <v>#DIV/0!</v>
      </c>
      <c r="I153" s="121" t="e">
        <f t="shared" si="21"/>
        <v>#DIV/0!</v>
      </c>
      <c r="J153" s="121" t="e">
        <f t="shared" si="22"/>
        <v>#DIV/0!</v>
      </c>
      <c r="K153" s="121" t="e">
        <f t="shared" si="23"/>
        <v>#DIV/0!</v>
      </c>
      <c r="L153" s="121" t="e">
        <f t="shared" si="24"/>
        <v>#DIV/0!</v>
      </c>
      <c r="M153" s="121" t="e">
        <f t="shared" si="25"/>
        <v>#DIV/0!</v>
      </c>
      <c r="N153" s="121"/>
      <c r="O153" s="121"/>
      <c r="P153" s="121"/>
      <c r="Q153" s="121"/>
    </row>
    <row r="154" spans="1:17" hidden="1" x14ac:dyDescent="0.2">
      <c r="A154" s="111">
        <v>15</v>
      </c>
      <c r="B154" s="125">
        <f t="shared" si="27"/>
        <v>0</v>
      </c>
      <c r="C154" s="126">
        <f t="shared" si="27"/>
        <v>0</v>
      </c>
      <c r="D154" s="121" t="e">
        <f t="shared" si="16"/>
        <v>#DIV/0!</v>
      </c>
      <c r="E154" s="121" t="e">
        <f t="shared" si="17"/>
        <v>#DIV/0!</v>
      </c>
      <c r="F154" s="121" t="e">
        <f t="shared" si="18"/>
        <v>#DIV/0!</v>
      </c>
      <c r="G154" s="121" t="e">
        <f t="shared" si="19"/>
        <v>#DIV/0!</v>
      </c>
      <c r="H154" s="121" t="e">
        <f t="shared" si="20"/>
        <v>#DIV/0!</v>
      </c>
      <c r="I154" s="121" t="e">
        <f t="shared" si="21"/>
        <v>#DIV/0!</v>
      </c>
      <c r="J154" s="121" t="e">
        <f t="shared" si="22"/>
        <v>#DIV/0!</v>
      </c>
      <c r="K154" s="121" t="e">
        <f t="shared" si="23"/>
        <v>#DIV/0!</v>
      </c>
      <c r="L154" s="121" t="e">
        <f t="shared" si="24"/>
        <v>#DIV/0!</v>
      </c>
      <c r="M154" s="121" t="e">
        <f t="shared" si="25"/>
        <v>#DIV/0!</v>
      </c>
      <c r="N154" s="121"/>
      <c r="O154" s="121"/>
      <c r="P154" s="121"/>
      <c r="Q154" s="121"/>
    </row>
    <row r="155" spans="1:17" hidden="1" x14ac:dyDescent="0.2">
      <c r="A155" s="127">
        <v>16</v>
      </c>
      <c r="B155" s="125">
        <f t="shared" si="27"/>
        <v>0</v>
      </c>
      <c r="C155" s="128">
        <f t="shared" si="27"/>
        <v>0</v>
      </c>
      <c r="D155" s="121" t="e">
        <f t="shared" si="16"/>
        <v>#DIV/0!</v>
      </c>
      <c r="E155" s="121" t="e">
        <f t="shared" si="17"/>
        <v>#DIV/0!</v>
      </c>
      <c r="F155" s="121" t="e">
        <f t="shared" si="18"/>
        <v>#DIV/0!</v>
      </c>
      <c r="G155" s="121" t="e">
        <f t="shared" si="19"/>
        <v>#DIV/0!</v>
      </c>
      <c r="H155" s="121" t="e">
        <f t="shared" si="20"/>
        <v>#DIV/0!</v>
      </c>
      <c r="I155" s="121" t="e">
        <f t="shared" si="21"/>
        <v>#DIV/0!</v>
      </c>
      <c r="J155" s="121" t="e">
        <f t="shared" si="22"/>
        <v>#DIV/0!</v>
      </c>
      <c r="K155" s="121" t="e">
        <f t="shared" si="23"/>
        <v>#DIV/0!</v>
      </c>
      <c r="L155" s="121" t="e">
        <f t="shared" si="24"/>
        <v>#DIV/0!</v>
      </c>
      <c r="M155" s="121" t="e">
        <f t="shared" si="25"/>
        <v>#DIV/0!</v>
      </c>
      <c r="N155" s="121"/>
      <c r="O155" s="121"/>
      <c r="P155" s="121"/>
      <c r="Q155" s="121"/>
    </row>
    <row r="156" spans="1:17" hidden="1" x14ac:dyDescent="0.2">
      <c r="A156" s="111">
        <v>17</v>
      </c>
      <c r="B156" s="125">
        <f t="shared" si="27"/>
        <v>0</v>
      </c>
      <c r="C156" s="128">
        <f t="shared" si="27"/>
        <v>0</v>
      </c>
      <c r="D156" s="121" t="e">
        <f t="shared" si="16"/>
        <v>#DIV/0!</v>
      </c>
      <c r="E156" s="121" t="e">
        <f t="shared" si="17"/>
        <v>#DIV/0!</v>
      </c>
      <c r="F156" s="121" t="e">
        <f t="shared" si="18"/>
        <v>#DIV/0!</v>
      </c>
      <c r="G156" s="121" t="e">
        <f t="shared" si="19"/>
        <v>#DIV/0!</v>
      </c>
      <c r="H156" s="121" t="e">
        <f t="shared" si="20"/>
        <v>#DIV/0!</v>
      </c>
      <c r="I156" s="121" t="e">
        <f t="shared" si="21"/>
        <v>#DIV/0!</v>
      </c>
      <c r="J156" s="121" t="e">
        <f t="shared" si="22"/>
        <v>#DIV/0!</v>
      </c>
      <c r="K156" s="121" t="e">
        <f t="shared" si="23"/>
        <v>#DIV/0!</v>
      </c>
      <c r="L156" s="121" t="e">
        <f t="shared" si="24"/>
        <v>#DIV/0!</v>
      </c>
      <c r="M156" s="121" t="e">
        <f t="shared" si="25"/>
        <v>#DIV/0!</v>
      </c>
      <c r="N156" s="121"/>
      <c r="O156" s="121"/>
      <c r="P156" s="121"/>
      <c r="Q156" s="121"/>
    </row>
    <row r="157" spans="1:17" hidden="1" x14ac:dyDescent="0.2">
      <c r="A157" s="111">
        <v>18</v>
      </c>
      <c r="B157" s="125">
        <f t="shared" si="27"/>
        <v>0</v>
      </c>
      <c r="C157" s="128">
        <f t="shared" si="27"/>
        <v>0</v>
      </c>
      <c r="D157" s="121" t="e">
        <f t="shared" si="16"/>
        <v>#DIV/0!</v>
      </c>
      <c r="E157" s="121" t="e">
        <f t="shared" si="17"/>
        <v>#DIV/0!</v>
      </c>
      <c r="F157" s="121" t="e">
        <f t="shared" si="18"/>
        <v>#DIV/0!</v>
      </c>
      <c r="G157" s="121" t="e">
        <f t="shared" si="19"/>
        <v>#DIV/0!</v>
      </c>
      <c r="H157" s="121" t="e">
        <f t="shared" si="20"/>
        <v>#DIV/0!</v>
      </c>
      <c r="I157" s="121" t="e">
        <f t="shared" si="21"/>
        <v>#DIV/0!</v>
      </c>
      <c r="J157" s="121" t="e">
        <f t="shared" si="22"/>
        <v>#DIV/0!</v>
      </c>
      <c r="K157" s="121" t="e">
        <f t="shared" si="23"/>
        <v>#DIV/0!</v>
      </c>
      <c r="L157" s="121" t="e">
        <f t="shared" si="24"/>
        <v>#DIV/0!</v>
      </c>
      <c r="M157" s="121" t="e">
        <f t="shared" si="25"/>
        <v>#DIV/0!</v>
      </c>
      <c r="N157" s="121"/>
      <c r="O157" s="121"/>
      <c r="P157" s="121"/>
      <c r="Q157" s="121"/>
    </row>
    <row r="158" spans="1:17" hidden="1" x14ac:dyDescent="0.2">
      <c r="A158" s="127">
        <v>19</v>
      </c>
      <c r="B158" s="125">
        <f t="shared" si="27"/>
        <v>0</v>
      </c>
      <c r="C158" s="128">
        <f t="shared" si="27"/>
        <v>0</v>
      </c>
      <c r="D158" s="121" t="e">
        <f t="shared" si="16"/>
        <v>#DIV/0!</v>
      </c>
      <c r="E158" s="121" t="e">
        <f t="shared" si="17"/>
        <v>#DIV/0!</v>
      </c>
      <c r="F158" s="121" t="e">
        <f t="shared" si="18"/>
        <v>#DIV/0!</v>
      </c>
      <c r="G158" s="121" t="e">
        <f t="shared" si="19"/>
        <v>#DIV/0!</v>
      </c>
      <c r="H158" s="121" t="e">
        <f t="shared" si="20"/>
        <v>#DIV/0!</v>
      </c>
      <c r="I158" s="121" t="e">
        <f t="shared" si="21"/>
        <v>#DIV/0!</v>
      </c>
      <c r="J158" s="121" t="e">
        <f t="shared" si="22"/>
        <v>#DIV/0!</v>
      </c>
      <c r="K158" s="121" t="e">
        <f t="shared" si="23"/>
        <v>#DIV/0!</v>
      </c>
      <c r="L158" s="121" t="e">
        <f t="shared" si="24"/>
        <v>#DIV/0!</v>
      </c>
      <c r="M158" s="121" t="e">
        <f t="shared" si="25"/>
        <v>#DIV/0!</v>
      </c>
      <c r="N158" s="121"/>
      <c r="O158" s="121"/>
      <c r="P158" s="121"/>
      <c r="Q158" s="121"/>
    </row>
    <row r="159" spans="1:17" hidden="1" x14ac:dyDescent="0.2">
      <c r="A159" s="111">
        <v>30</v>
      </c>
      <c r="B159" s="125">
        <f>B30</f>
        <v>0</v>
      </c>
      <c r="C159" s="128">
        <f>C30</f>
        <v>0</v>
      </c>
      <c r="D159" s="121" t="e">
        <f t="shared" si="16"/>
        <v>#DIV/0!</v>
      </c>
      <c r="E159" s="121" t="e">
        <f t="shared" si="17"/>
        <v>#DIV/0!</v>
      </c>
      <c r="F159" s="121" t="e">
        <f t="shared" si="18"/>
        <v>#DIV/0!</v>
      </c>
      <c r="G159" s="121" t="e">
        <f t="shared" si="19"/>
        <v>#DIV/0!</v>
      </c>
      <c r="H159" s="121" t="e">
        <f t="shared" si="20"/>
        <v>#DIV/0!</v>
      </c>
      <c r="I159" s="121" t="e">
        <f t="shared" si="21"/>
        <v>#DIV/0!</v>
      </c>
      <c r="J159" s="121" t="e">
        <f t="shared" si="22"/>
        <v>#DIV/0!</v>
      </c>
      <c r="K159" s="121" t="e">
        <f t="shared" si="23"/>
        <v>#DIV/0!</v>
      </c>
      <c r="L159" s="121" t="e">
        <f t="shared" si="24"/>
        <v>#DIV/0!</v>
      </c>
      <c r="M159" s="121" t="e">
        <f t="shared" si="25"/>
        <v>#DIV/0!</v>
      </c>
      <c r="N159" s="121"/>
      <c r="O159" s="121"/>
      <c r="P159" s="121"/>
      <c r="Q159" s="121"/>
    </row>
    <row r="160" spans="1:17" hidden="1" x14ac:dyDescent="0.2">
      <c r="A160" s="111">
        <v>31</v>
      </c>
      <c r="B160" s="125">
        <f>B31</f>
        <v>0</v>
      </c>
      <c r="C160" s="128">
        <f>C31</f>
        <v>0</v>
      </c>
      <c r="D160" s="121" t="e">
        <f t="shared" si="16"/>
        <v>#DIV/0!</v>
      </c>
      <c r="E160" s="121" t="e">
        <f t="shared" si="17"/>
        <v>#DIV/0!</v>
      </c>
      <c r="F160" s="121" t="e">
        <f t="shared" si="18"/>
        <v>#DIV/0!</v>
      </c>
      <c r="G160" s="121" t="e">
        <f t="shared" si="19"/>
        <v>#DIV/0!</v>
      </c>
      <c r="H160" s="121" t="e">
        <f t="shared" si="20"/>
        <v>#DIV/0!</v>
      </c>
      <c r="I160" s="121" t="e">
        <f t="shared" si="21"/>
        <v>#DIV/0!</v>
      </c>
      <c r="J160" s="121" t="e">
        <f t="shared" si="22"/>
        <v>#DIV/0!</v>
      </c>
      <c r="K160" s="121" t="e">
        <f t="shared" si="23"/>
        <v>#DIV/0!</v>
      </c>
      <c r="L160" s="121" t="e">
        <f t="shared" si="24"/>
        <v>#DIV/0!</v>
      </c>
      <c r="M160" s="121" t="e">
        <f t="shared" si="25"/>
        <v>#DIV/0!</v>
      </c>
      <c r="N160" s="121"/>
      <c r="O160" s="121"/>
      <c r="P160" s="121"/>
      <c r="Q160" s="121"/>
    </row>
    <row r="161" spans="1:17" hidden="1" x14ac:dyDescent="0.2">
      <c r="A161" s="127">
        <v>33</v>
      </c>
      <c r="B161" s="125">
        <f>B33</f>
        <v>0</v>
      </c>
      <c r="C161" s="128">
        <f>C33</f>
        <v>0</v>
      </c>
      <c r="D161" s="121" t="e">
        <f t="shared" si="16"/>
        <v>#DIV/0!</v>
      </c>
      <c r="E161" s="121" t="e">
        <f t="shared" si="17"/>
        <v>#DIV/0!</v>
      </c>
      <c r="F161" s="121" t="e">
        <f t="shared" si="18"/>
        <v>#DIV/0!</v>
      </c>
      <c r="G161" s="121" t="e">
        <f t="shared" si="19"/>
        <v>#DIV/0!</v>
      </c>
      <c r="H161" s="121" t="e">
        <f t="shared" si="20"/>
        <v>#DIV/0!</v>
      </c>
      <c r="I161" s="121" t="e">
        <f t="shared" si="21"/>
        <v>#DIV/0!</v>
      </c>
      <c r="J161" s="121" t="e">
        <f t="shared" si="22"/>
        <v>#DIV/0!</v>
      </c>
      <c r="K161" s="121" t="e">
        <f t="shared" si="23"/>
        <v>#DIV/0!</v>
      </c>
      <c r="L161" s="121" t="e">
        <f t="shared" si="24"/>
        <v>#DIV/0!</v>
      </c>
      <c r="M161" s="121" t="e">
        <f t="shared" si="25"/>
        <v>#DIV/0!</v>
      </c>
      <c r="N161" s="121"/>
      <c r="O161" s="121"/>
      <c r="P161" s="121"/>
      <c r="Q161" s="121"/>
    </row>
    <row r="162" spans="1:17" hidden="1" x14ac:dyDescent="0.2">
      <c r="A162" s="111">
        <v>33</v>
      </c>
      <c r="B162" s="125">
        <f t="shared" ref="B162:C169" si="28">B33</f>
        <v>0</v>
      </c>
      <c r="C162" s="128">
        <f t="shared" si="28"/>
        <v>0</v>
      </c>
      <c r="D162" s="121" t="e">
        <f t="shared" si="16"/>
        <v>#DIV/0!</v>
      </c>
      <c r="E162" s="121" t="e">
        <f t="shared" si="17"/>
        <v>#DIV/0!</v>
      </c>
      <c r="F162" s="121" t="e">
        <f t="shared" si="18"/>
        <v>#DIV/0!</v>
      </c>
      <c r="G162" s="121" t="e">
        <f t="shared" si="19"/>
        <v>#DIV/0!</v>
      </c>
      <c r="H162" s="121" t="e">
        <f t="shared" si="20"/>
        <v>#DIV/0!</v>
      </c>
      <c r="I162" s="121" t="e">
        <f t="shared" si="21"/>
        <v>#DIV/0!</v>
      </c>
      <c r="J162" s="121" t="e">
        <f t="shared" si="22"/>
        <v>#DIV/0!</v>
      </c>
      <c r="K162" s="121" t="e">
        <f t="shared" si="23"/>
        <v>#DIV/0!</v>
      </c>
      <c r="L162" s="121" t="e">
        <f t="shared" si="24"/>
        <v>#DIV/0!</v>
      </c>
      <c r="M162" s="121" t="e">
        <f t="shared" si="25"/>
        <v>#DIV/0!</v>
      </c>
      <c r="N162" s="121"/>
      <c r="O162" s="121"/>
      <c r="P162" s="121"/>
      <c r="Q162" s="121"/>
    </row>
    <row r="163" spans="1:17" hidden="1" x14ac:dyDescent="0.2">
      <c r="A163" s="111">
        <v>34</v>
      </c>
      <c r="B163" s="125">
        <f t="shared" si="28"/>
        <v>0</v>
      </c>
      <c r="C163" s="128">
        <f t="shared" si="28"/>
        <v>0</v>
      </c>
      <c r="D163" s="121" t="e">
        <f t="shared" si="16"/>
        <v>#DIV/0!</v>
      </c>
      <c r="E163" s="121" t="e">
        <f t="shared" si="17"/>
        <v>#DIV/0!</v>
      </c>
      <c r="F163" s="121" t="e">
        <f t="shared" si="18"/>
        <v>#DIV/0!</v>
      </c>
      <c r="G163" s="121" t="e">
        <f t="shared" si="19"/>
        <v>#DIV/0!</v>
      </c>
      <c r="H163" s="121" t="e">
        <f t="shared" si="20"/>
        <v>#DIV/0!</v>
      </c>
      <c r="I163" s="121" t="e">
        <f t="shared" si="21"/>
        <v>#DIV/0!</v>
      </c>
      <c r="J163" s="121" t="e">
        <f t="shared" si="22"/>
        <v>#DIV/0!</v>
      </c>
      <c r="K163" s="121" t="e">
        <f t="shared" si="23"/>
        <v>#DIV/0!</v>
      </c>
      <c r="L163" s="121" t="e">
        <f t="shared" si="24"/>
        <v>#DIV/0!</v>
      </c>
      <c r="M163" s="121" t="e">
        <f t="shared" si="25"/>
        <v>#DIV/0!</v>
      </c>
      <c r="N163" s="121"/>
      <c r="O163" s="121"/>
      <c r="P163" s="121"/>
      <c r="Q163" s="121"/>
    </row>
    <row r="164" spans="1:17" hidden="1" x14ac:dyDescent="0.2">
      <c r="A164" s="127">
        <v>35</v>
      </c>
      <c r="B164" s="125">
        <f t="shared" si="28"/>
        <v>0</v>
      </c>
      <c r="C164" s="128">
        <f t="shared" si="28"/>
        <v>0</v>
      </c>
      <c r="D164" s="121" t="e">
        <f t="shared" si="16"/>
        <v>#DIV/0!</v>
      </c>
      <c r="E164" s="121" t="e">
        <f t="shared" si="17"/>
        <v>#DIV/0!</v>
      </c>
      <c r="F164" s="121" t="e">
        <f t="shared" si="18"/>
        <v>#DIV/0!</v>
      </c>
      <c r="G164" s="121" t="e">
        <f t="shared" si="19"/>
        <v>#DIV/0!</v>
      </c>
      <c r="H164" s="121" t="e">
        <f t="shared" si="20"/>
        <v>#DIV/0!</v>
      </c>
      <c r="I164" s="121" t="e">
        <f t="shared" si="21"/>
        <v>#DIV/0!</v>
      </c>
      <c r="J164" s="121" t="e">
        <f t="shared" si="22"/>
        <v>#DIV/0!</v>
      </c>
      <c r="K164" s="121" t="e">
        <f t="shared" si="23"/>
        <v>#DIV/0!</v>
      </c>
      <c r="L164" s="121" t="e">
        <f t="shared" si="24"/>
        <v>#DIV/0!</v>
      </c>
      <c r="M164" s="121" t="e">
        <f t="shared" si="25"/>
        <v>#DIV/0!</v>
      </c>
      <c r="N164" s="121"/>
      <c r="O164" s="121"/>
      <c r="P164" s="121"/>
      <c r="Q164" s="121"/>
    </row>
    <row r="165" spans="1:17" hidden="1" x14ac:dyDescent="0.2">
      <c r="A165" s="111">
        <v>36</v>
      </c>
      <c r="B165" s="125">
        <f t="shared" si="28"/>
        <v>0</v>
      </c>
      <c r="C165" s="128">
        <f t="shared" si="28"/>
        <v>0</v>
      </c>
      <c r="D165" s="121" t="e">
        <f t="shared" si="16"/>
        <v>#DIV/0!</v>
      </c>
      <c r="E165" s="121" t="e">
        <f t="shared" si="17"/>
        <v>#DIV/0!</v>
      </c>
      <c r="F165" s="121" t="e">
        <f t="shared" si="18"/>
        <v>#DIV/0!</v>
      </c>
      <c r="G165" s="121" t="e">
        <f t="shared" si="19"/>
        <v>#DIV/0!</v>
      </c>
      <c r="H165" s="121" t="e">
        <f t="shared" si="20"/>
        <v>#DIV/0!</v>
      </c>
      <c r="I165" s="121" t="e">
        <f t="shared" si="21"/>
        <v>#DIV/0!</v>
      </c>
      <c r="J165" s="121" t="e">
        <f t="shared" si="22"/>
        <v>#DIV/0!</v>
      </c>
      <c r="K165" s="121" t="e">
        <f t="shared" si="23"/>
        <v>#DIV/0!</v>
      </c>
      <c r="L165" s="121" t="e">
        <f t="shared" si="24"/>
        <v>#DIV/0!</v>
      </c>
      <c r="M165" s="121" t="e">
        <f t="shared" si="25"/>
        <v>#DIV/0!</v>
      </c>
      <c r="N165" s="121"/>
      <c r="O165" s="121"/>
      <c r="P165" s="121"/>
      <c r="Q165" s="121"/>
    </row>
    <row r="166" spans="1:17" hidden="1" x14ac:dyDescent="0.2">
      <c r="A166" s="111">
        <v>37</v>
      </c>
      <c r="B166" s="125">
        <f t="shared" si="28"/>
        <v>0</v>
      </c>
      <c r="C166" s="128">
        <f t="shared" si="28"/>
        <v>0</v>
      </c>
      <c r="D166" s="121" t="e">
        <f t="shared" si="16"/>
        <v>#DIV/0!</v>
      </c>
      <c r="E166" s="121" t="e">
        <f t="shared" si="17"/>
        <v>#DIV/0!</v>
      </c>
      <c r="F166" s="121" t="e">
        <f t="shared" si="18"/>
        <v>#DIV/0!</v>
      </c>
      <c r="G166" s="121" t="e">
        <f t="shared" si="19"/>
        <v>#DIV/0!</v>
      </c>
      <c r="H166" s="121" t="e">
        <f t="shared" si="20"/>
        <v>#DIV/0!</v>
      </c>
      <c r="I166" s="121" t="e">
        <f t="shared" si="21"/>
        <v>#DIV/0!</v>
      </c>
      <c r="J166" s="121" t="e">
        <f t="shared" si="22"/>
        <v>#DIV/0!</v>
      </c>
      <c r="K166" s="121" t="e">
        <f t="shared" si="23"/>
        <v>#DIV/0!</v>
      </c>
      <c r="L166" s="121" t="e">
        <f t="shared" si="24"/>
        <v>#DIV/0!</v>
      </c>
      <c r="M166" s="121" t="e">
        <f t="shared" si="25"/>
        <v>#DIV/0!</v>
      </c>
      <c r="N166" s="121"/>
      <c r="O166" s="121"/>
      <c r="P166" s="121"/>
      <c r="Q166" s="121"/>
    </row>
    <row r="167" spans="1:17" hidden="1" x14ac:dyDescent="0.2">
      <c r="A167" s="127">
        <v>38</v>
      </c>
      <c r="B167" s="125">
        <f t="shared" si="28"/>
        <v>0</v>
      </c>
      <c r="C167" s="128">
        <f t="shared" si="28"/>
        <v>0</v>
      </c>
      <c r="D167" s="121" t="e">
        <f t="shared" si="16"/>
        <v>#DIV/0!</v>
      </c>
      <c r="E167" s="121" t="e">
        <f t="shared" si="17"/>
        <v>#DIV/0!</v>
      </c>
      <c r="F167" s="121" t="e">
        <f t="shared" si="18"/>
        <v>#DIV/0!</v>
      </c>
      <c r="G167" s="121" t="e">
        <f t="shared" si="19"/>
        <v>#DIV/0!</v>
      </c>
      <c r="H167" s="121" t="e">
        <f t="shared" si="20"/>
        <v>#DIV/0!</v>
      </c>
      <c r="I167" s="121" t="e">
        <f t="shared" si="21"/>
        <v>#DIV/0!</v>
      </c>
      <c r="J167" s="121" t="e">
        <f t="shared" si="22"/>
        <v>#DIV/0!</v>
      </c>
      <c r="K167" s="121" t="e">
        <f t="shared" si="23"/>
        <v>#DIV/0!</v>
      </c>
      <c r="L167" s="121" t="e">
        <f t="shared" si="24"/>
        <v>#DIV/0!</v>
      </c>
      <c r="M167" s="121" t="e">
        <f t="shared" si="25"/>
        <v>#DIV/0!</v>
      </c>
      <c r="N167" s="121"/>
      <c r="O167" s="121"/>
      <c r="P167" s="121"/>
      <c r="Q167" s="121"/>
    </row>
    <row r="168" spans="1:17" hidden="1" x14ac:dyDescent="0.2">
      <c r="A168" s="111">
        <v>39</v>
      </c>
      <c r="B168" s="125">
        <f t="shared" si="28"/>
        <v>0</v>
      </c>
      <c r="C168" s="128">
        <f t="shared" si="28"/>
        <v>0</v>
      </c>
      <c r="D168" s="121" t="e">
        <f t="shared" si="16"/>
        <v>#DIV/0!</v>
      </c>
      <c r="E168" s="121" t="e">
        <f t="shared" si="17"/>
        <v>#DIV/0!</v>
      </c>
      <c r="F168" s="121" t="e">
        <f t="shared" si="18"/>
        <v>#DIV/0!</v>
      </c>
      <c r="G168" s="121" t="e">
        <f t="shared" si="19"/>
        <v>#DIV/0!</v>
      </c>
      <c r="H168" s="121" t="e">
        <f t="shared" si="20"/>
        <v>#DIV/0!</v>
      </c>
      <c r="I168" s="121" t="e">
        <f t="shared" si="21"/>
        <v>#DIV/0!</v>
      </c>
      <c r="J168" s="121" t="e">
        <f t="shared" si="22"/>
        <v>#DIV/0!</v>
      </c>
      <c r="K168" s="121" t="e">
        <f t="shared" si="23"/>
        <v>#DIV/0!</v>
      </c>
      <c r="L168" s="121" t="e">
        <f t="shared" si="24"/>
        <v>#DIV/0!</v>
      </c>
      <c r="M168" s="121" t="e">
        <f t="shared" si="25"/>
        <v>#DIV/0!</v>
      </c>
      <c r="N168" s="121"/>
      <c r="O168" s="121"/>
      <c r="P168" s="121"/>
      <c r="Q168" s="121"/>
    </row>
    <row r="169" spans="1:17" hidden="1" x14ac:dyDescent="0.2">
      <c r="A169" s="111">
        <v>30</v>
      </c>
      <c r="B169" s="125">
        <f t="shared" si="28"/>
        <v>0</v>
      </c>
      <c r="C169" s="128">
        <f t="shared" si="28"/>
        <v>0</v>
      </c>
      <c r="D169" s="121" t="e">
        <f t="shared" si="16"/>
        <v>#DIV/0!</v>
      </c>
      <c r="E169" s="121" t="e">
        <f t="shared" si="17"/>
        <v>#DIV/0!</v>
      </c>
      <c r="F169" s="121" t="e">
        <f t="shared" si="18"/>
        <v>#DIV/0!</v>
      </c>
      <c r="G169" s="121" t="e">
        <f t="shared" si="19"/>
        <v>#DIV/0!</v>
      </c>
      <c r="H169" s="121" t="e">
        <f t="shared" si="20"/>
        <v>#DIV/0!</v>
      </c>
      <c r="I169" s="121" t="e">
        <f t="shared" si="21"/>
        <v>#DIV/0!</v>
      </c>
      <c r="J169" s="121" t="e">
        <f t="shared" si="22"/>
        <v>#DIV/0!</v>
      </c>
      <c r="K169" s="121" t="e">
        <f t="shared" si="23"/>
        <v>#DIV/0!</v>
      </c>
      <c r="L169" s="121" t="e">
        <f t="shared" si="24"/>
        <v>#DIV/0!</v>
      </c>
      <c r="M169" s="121" t="e">
        <f t="shared" si="25"/>
        <v>#DIV/0!</v>
      </c>
      <c r="N169" s="250"/>
      <c r="O169" s="121"/>
      <c r="P169" s="121"/>
      <c r="Q169" s="121"/>
    </row>
    <row r="170" spans="1:17" hidden="1" x14ac:dyDescent="0.2">
      <c r="A170" s="127">
        <v>31</v>
      </c>
      <c r="B170" s="125">
        <f t="shared" ref="B170:C199" si="29">B41</f>
        <v>0</v>
      </c>
      <c r="C170" s="128">
        <f t="shared" si="29"/>
        <v>0</v>
      </c>
      <c r="D170" s="121" t="e">
        <f t="shared" si="16"/>
        <v>#DIV/0!</v>
      </c>
      <c r="E170" s="121" t="e">
        <f t="shared" si="17"/>
        <v>#DIV/0!</v>
      </c>
      <c r="F170" s="121" t="e">
        <f t="shared" si="18"/>
        <v>#DIV/0!</v>
      </c>
      <c r="G170" s="121" t="e">
        <f t="shared" si="19"/>
        <v>#DIV/0!</v>
      </c>
      <c r="H170" s="121" t="e">
        <f t="shared" si="20"/>
        <v>#DIV/0!</v>
      </c>
      <c r="I170" s="121" t="e">
        <f t="shared" si="21"/>
        <v>#DIV/0!</v>
      </c>
      <c r="J170" s="121" t="e">
        <f t="shared" si="22"/>
        <v>#DIV/0!</v>
      </c>
      <c r="K170" s="121" t="e">
        <f t="shared" si="23"/>
        <v>#DIV/0!</v>
      </c>
      <c r="L170" s="121" t="e">
        <f t="shared" si="24"/>
        <v>#DIV/0!</v>
      </c>
      <c r="M170" s="121" t="e">
        <f t="shared" si="25"/>
        <v>#DIV/0!</v>
      </c>
      <c r="N170" s="249"/>
      <c r="O170" s="249"/>
      <c r="P170" s="249"/>
      <c r="Q170" s="249"/>
    </row>
    <row r="171" spans="1:17" hidden="1" x14ac:dyDescent="0.2">
      <c r="A171" s="111">
        <v>33</v>
      </c>
      <c r="B171" s="125">
        <f>B43</f>
        <v>0</v>
      </c>
      <c r="C171" s="128">
        <f>C43</f>
        <v>0</v>
      </c>
      <c r="D171" s="121" t="e">
        <f t="shared" si="16"/>
        <v>#DIV/0!</v>
      </c>
      <c r="E171" s="121" t="e">
        <f t="shared" si="17"/>
        <v>#DIV/0!</v>
      </c>
      <c r="F171" s="121" t="e">
        <f t="shared" si="18"/>
        <v>#DIV/0!</v>
      </c>
      <c r="G171" s="121" t="e">
        <f t="shared" si="19"/>
        <v>#DIV/0!</v>
      </c>
      <c r="H171" s="121" t="e">
        <f t="shared" si="20"/>
        <v>#DIV/0!</v>
      </c>
      <c r="I171" s="121" t="e">
        <f t="shared" si="21"/>
        <v>#DIV/0!</v>
      </c>
      <c r="J171" s="121" t="e">
        <f t="shared" si="22"/>
        <v>#DIV/0!</v>
      </c>
      <c r="K171" s="121" t="e">
        <f t="shared" si="23"/>
        <v>#DIV/0!</v>
      </c>
      <c r="L171" s="121" t="e">
        <f t="shared" si="24"/>
        <v>#DIV/0!</v>
      </c>
      <c r="M171" s="121" t="e">
        <f t="shared" si="25"/>
        <v>#DIV/0!</v>
      </c>
      <c r="N171" s="249"/>
      <c r="O171" s="249"/>
      <c r="P171" s="249"/>
      <c r="Q171" s="249"/>
    </row>
    <row r="172" spans="1:17" hidden="1" x14ac:dyDescent="0.2">
      <c r="A172" s="111">
        <v>33</v>
      </c>
      <c r="B172" s="125">
        <f t="shared" si="29"/>
        <v>0</v>
      </c>
      <c r="C172" s="128">
        <f t="shared" si="29"/>
        <v>0</v>
      </c>
      <c r="D172" s="121" t="e">
        <f t="shared" si="16"/>
        <v>#DIV/0!</v>
      </c>
      <c r="E172" s="121" t="e">
        <f t="shared" si="17"/>
        <v>#DIV/0!</v>
      </c>
      <c r="F172" s="121" t="e">
        <f t="shared" si="18"/>
        <v>#DIV/0!</v>
      </c>
      <c r="G172" s="121" t="e">
        <f t="shared" si="19"/>
        <v>#DIV/0!</v>
      </c>
      <c r="H172" s="121" t="e">
        <f t="shared" si="20"/>
        <v>#DIV/0!</v>
      </c>
      <c r="I172" s="121" t="e">
        <f t="shared" si="21"/>
        <v>#DIV/0!</v>
      </c>
      <c r="J172" s="121" t="e">
        <f t="shared" si="22"/>
        <v>#DIV/0!</v>
      </c>
      <c r="K172" s="121" t="e">
        <f t="shared" si="23"/>
        <v>#DIV/0!</v>
      </c>
      <c r="L172" s="121" t="e">
        <f t="shared" si="24"/>
        <v>#DIV/0!</v>
      </c>
      <c r="M172" s="121" t="e">
        <f t="shared" si="25"/>
        <v>#DIV/0!</v>
      </c>
      <c r="N172" s="249"/>
      <c r="O172" s="249"/>
      <c r="P172" s="249"/>
      <c r="Q172" s="249"/>
    </row>
    <row r="173" spans="1:17" hidden="1" x14ac:dyDescent="0.2">
      <c r="A173" s="127">
        <v>34</v>
      </c>
      <c r="B173" s="125">
        <f t="shared" si="29"/>
        <v>0</v>
      </c>
      <c r="C173" s="128">
        <f t="shared" si="29"/>
        <v>0</v>
      </c>
      <c r="D173" s="121" t="e">
        <f t="shared" si="16"/>
        <v>#DIV/0!</v>
      </c>
      <c r="E173" s="121" t="e">
        <f t="shared" si="17"/>
        <v>#DIV/0!</v>
      </c>
      <c r="F173" s="121" t="e">
        <f t="shared" si="18"/>
        <v>#DIV/0!</v>
      </c>
      <c r="G173" s="121" t="e">
        <f t="shared" si="19"/>
        <v>#DIV/0!</v>
      </c>
      <c r="H173" s="121" t="e">
        <f t="shared" si="20"/>
        <v>#DIV/0!</v>
      </c>
      <c r="I173" s="121" t="e">
        <f t="shared" si="21"/>
        <v>#DIV/0!</v>
      </c>
      <c r="J173" s="121" t="e">
        <f t="shared" si="22"/>
        <v>#DIV/0!</v>
      </c>
      <c r="K173" s="121" t="e">
        <f t="shared" si="23"/>
        <v>#DIV/0!</v>
      </c>
      <c r="L173" s="121" t="e">
        <f t="shared" si="24"/>
        <v>#DIV/0!</v>
      </c>
      <c r="M173" s="121" t="e">
        <f t="shared" si="25"/>
        <v>#DIV/0!</v>
      </c>
      <c r="N173" s="249"/>
      <c r="O173" s="249"/>
      <c r="P173" s="249"/>
      <c r="Q173" s="249"/>
    </row>
    <row r="174" spans="1:17" hidden="1" x14ac:dyDescent="0.2">
      <c r="A174" s="111">
        <v>35</v>
      </c>
      <c r="B174" s="125">
        <f t="shared" si="29"/>
        <v>0</v>
      </c>
      <c r="C174" s="128">
        <f t="shared" si="29"/>
        <v>0</v>
      </c>
      <c r="D174" s="121" t="e">
        <f t="shared" si="16"/>
        <v>#DIV/0!</v>
      </c>
      <c r="E174" s="121" t="e">
        <f t="shared" si="17"/>
        <v>#DIV/0!</v>
      </c>
      <c r="F174" s="121" t="e">
        <f t="shared" si="18"/>
        <v>#DIV/0!</v>
      </c>
      <c r="G174" s="121" t="e">
        <f t="shared" si="19"/>
        <v>#DIV/0!</v>
      </c>
      <c r="H174" s="121" t="e">
        <f t="shared" si="20"/>
        <v>#DIV/0!</v>
      </c>
      <c r="I174" s="121" t="e">
        <f t="shared" si="21"/>
        <v>#DIV/0!</v>
      </c>
      <c r="J174" s="121" t="e">
        <f t="shared" si="22"/>
        <v>#DIV/0!</v>
      </c>
      <c r="K174" s="121" t="e">
        <f t="shared" si="23"/>
        <v>#DIV/0!</v>
      </c>
      <c r="L174" s="121" t="e">
        <f t="shared" si="24"/>
        <v>#DIV/0!</v>
      </c>
      <c r="M174" s="121" t="e">
        <f t="shared" si="25"/>
        <v>#DIV/0!</v>
      </c>
      <c r="N174" s="249"/>
      <c r="O174" s="249"/>
      <c r="P174" s="249"/>
      <c r="Q174" s="249"/>
    </row>
    <row r="175" spans="1:17" hidden="1" x14ac:dyDescent="0.2">
      <c r="A175" s="111">
        <v>36</v>
      </c>
      <c r="B175" s="125">
        <f t="shared" si="29"/>
        <v>0</v>
      </c>
      <c r="C175" s="128">
        <f t="shared" si="29"/>
        <v>0</v>
      </c>
      <c r="D175" s="121" t="e">
        <f t="shared" si="16"/>
        <v>#DIV/0!</v>
      </c>
      <c r="E175" s="121" t="e">
        <f t="shared" si="17"/>
        <v>#DIV/0!</v>
      </c>
      <c r="F175" s="121" t="e">
        <f t="shared" si="18"/>
        <v>#DIV/0!</v>
      </c>
      <c r="G175" s="121" t="e">
        <f t="shared" si="19"/>
        <v>#DIV/0!</v>
      </c>
      <c r="H175" s="121" t="e">
        <f t="shared" si="20"/>
        <v>#DIV/0!</v>
      </c>
      <c r="I175" s="121" t="e">
        <f t="shared" si="21"/>
        <v>#DIV/0!</v>
      </c>
      <c r="J175" s="121" t="e">
        <f t="shared" si="22"/>
        <v>#DIV/0!</v>
      </c>
      <c r="K175" s="121" t="e">
        <f t="shared" si="23"/>
        <v>#DIV/0!</v>
      </c>
      <c r="L175" s="121" t="e">
        <f t="shared" si="24"/>
        <v>#DIV/0!</v>
      </c>
      <c r="M175" s="121" t="e">
        <f t="shared" si="25"/>
        <v>#DIV/0!</v>
      </c>
      <c r="N175" s="249"/>
      <c r="O175" s="249"/>
      <c r="P175" s="249"/>
      <c r="Q175" s="249"/>
    </row>
    <row r="176" spans="1:17" hidden="1" x14ac:dyDescent="0.2">
      <c r="A176" s="127">
        <v>37</v>
      </c>
      <c r="B176" s="125">
        <f t="shared" si="29"/>
        <v>0</v>
      </c>
      <c r="C176" s="128">
        <f t="shared" si="29"/>
        <v>0</v>
      </c>
      <c r="D176" s="121" t="e">
        <f t="shared" si="16"/>
        <v>#DIV/0!</v>
      </c>
      <c r="E176" s="121" t="e">
        <f t="shared" si="17"/>
        <v>#DIV/0!</v>
      </c>
      <c r="F176" s="121" t="e">
        <f t="shared" si="18"/>
        <v>#DIV/0!</v>
      </c>
      <c r="G176" s="121" t="e">
        <f t="shared" si="19"/>
        <v>#DIV/0!</v>
      </c>
      <c r="H176" s="121" t="e">
        <f t="shared" si="20"/>
        <v>#DIV/0!</v>
      </c>
      <c r="I176" s="121" t="e">
        <f t="shared" si="21"/>
        <v>#DIV/0!</v>
      </c>
      <c r="J176" s="121" t="e">
        <f t="shared" si="22"/>
        <v>#DIV/0!</v>
      </c>
      <c r="K176" s="121" t="e">
        <f t="shared" si="23"/>
        <v>#DIV/0!</v>
      </c>
      <c r="L176" s="121" t="e">
        <f t="shared" si="24"/>
        <v>#DIV/0!</v>
      </c>
      <c r="M176" s="121" t="e">
        <f t="shared" si="25"/>
        <v>#DIV/0!</v>
      </c>
      <c r="N176" s="249"/>
      <c r="O176" s="249"/>
      <c r="P176" s="249"/>
      <c r="Q176" s="249"/>
    </row>
    <row r="177" spans="1:17" hidden="1" x14ac:dyDescent="0.2">
      <c r="A177" s="111">
        <v>38</v>
      </c>
      <c r="B177" s="125">
        <f t="shared" si="29"/>
        <v>0</v>
      </c>
      <c r="C177" s="128">
        <f t="shared" si="29"/>
        <v>0</v>
      </c>
      <c r="D177" s="121" t="e">
        <f t="shared" si="16"/>
        <v>#DIV/0!</v>
      </c>
      <c r="E177" s="121" t="e">
        <f t="shared" si="17"/>
        <v>#DIV/0!</v>
      </c>
      <c r="F177" s="121" t="e">
        <f t="shared" si="18"/>
        <v>#DIV/0!</v>
      </c>
      <c r="G177" s="121" t="e">
        <f t="shared" si="19"/>
        <v>#DIV/0!</v>
      </c>
      <c r="H177" s="121" t="e">
        <f t="shared" si="20"/>
        <v>#DIV/0!</v>
      </c>
      <c r="I177" s="121" t="e">
        <f t="shared" si="21"/>
        <v>#DIV/0!</v>
      </c>
      <c r="J177" s="121" t="e">
        <f t="shared" si="22"/>
        <v>#DIV/0!</v>
      </c>
      <c r="K177" s="121" t="e">
        <f t="shared" si="23"/>
        <v>#DIV/0!</v>
      </c>
      <c r="L177" s="121" t="e">
        <f t="shared" si="24"/>
        <v>#DIV/0!</v>
      </c>
      <c r="M177" s="121" t="e">
        <f t="shared" si="25"/>
        <v>#DIV/0!</v>
      </c>
      <c r="N177" s="249"/>
      <c r="O177" s="249"/>
      <c r="P177" s="249"/>
      <c r="Q177" s="249"/>
    </row>
    <row r="178" spans="1:17" hidden="1" x14ac:dyDescent="0.2">
      <c r="A178" s="111">
        <v>39</v>
      </c>
      <c r="B178" s="125">
        <f t="shared" si="29"/>
        <v>0</v>
      </c>
      <c r="C178" s="128">
        <f t="shared" si="29"/>
        <v>0</v>
      </c>
      <c r="D178" s="121" t="e">
        <f t="shared" si="16"/>
        <v>#DIV/0!</v>
      </c>
      <c r="E178" s="121" t="e">
        <f t="shared" si="17"/>
        <v>#DIV/0!</v>
      </c>
      <c r="F178" s="121" t="e">
        <f t="shared" si="18"/>
        <v>#DIV/0!</v>
      </c>
      <c r="G178" s="121" t="e">
        <f t="shared" si="19"/>
        <v>#DIV/0!</v>
      </c>
      <c r="H178" s="121" t="e">
        <f t="shared" si="20"/>
        <v>#DIV/0!</v>
      </c>
      <c r="I178" s="121" t="e">
        <f t="shared" si="21"/>
        <v>#DIV/0!</v>
      </c>
      <c r="J178" s="121" t="e">
        <f t="shared" si="22"/>
        <v>#DIV/0!</v>
      </c>
      <c r="K178" s="121" t="e">
        <f t="shared" si="23"/>
        <v>#DIV/0!</v>
      </c>
      <c r="L178" s="121" t="e">
        <f t="shared" si="24"/>
        <v>#DIV/0!</v>
      </c>
      <c r="M178" s="121" t="e">
        <f t="shared" si="25"/>
        <v>#DIV/0!</v>
      </c>
      <c r="N178" s="249"/>
      <c r="O178" s="249"/>
      <c r="P178" s="249"/>
      <c r="Q178" s="249"/>
    </row>
    <row r="179" spans="1:17" hidden="1" x14ac:dyDescent="0.2">
      <c r="A179" s="127">
        <v>40</v>
      </c>
      <c r="B179" s="125">
        <f t="shared" si="29"/>
        <v>0</v>
      </c>
      <c r="C179" s="128">
        <f t="shared" si="29"/>
        <v>0</v>
      </c>
      <c r="D179" s="121" t="e">
        <f t="shared" si="16"/>
        <v>#DIV/0!</v>
      </c>
      <c r="E179" s="121" t="e">
        <f t="shared" si="17"/>
        <v>#DIV/0!</v>
      </c>
      <c r="F179" s="121" t="e">
        <f t="shared" si="18"/>
        <v>#DIV/0!</v>
      </c>
      <c r="G179" s="121" t="e">
        <f t="shared" si="19"/>
        <v>#DIV/0!</v>
      </c>
      <c r="H179" s="121" t="e">
        <f t="shared" si="20"/>
        <v>#DIV/0!</v>
      </c>
      <c r="I179" s="121" t="e">
        <f t="shared" si="21"/>
        <v>#DIV/0!</v>
      </c>
      <c r="J179" s="121" t="e">
        <f t="shared" si="22"/>
        <v>#DIV/0!</v>
      </c>
      <c r="K179" s="121" t="e">
        <f t="shared" si="23"/>
        <v>#DIV/0!</v>
      </c>
      <c r="L179" s="121" t="e">
        <f t="shared" si="24"/>
        <v>#DIV/0!</v>
      </c>
      <c r="M179" s="121" t="e">
        <f t="shared" si="25"/>
        <v>#DIV/0!</v>
      </c>
      <c r="N179" s="249"/>
      <c r="O179" s="249"/>
      <c r="P179" s="249"/>
      <c r="Q179" s="249"/>
    </row>
    <row r="180" spans="1:17" hidden="1" x14ac:dyDescent="0.2">
      <c r="A180" s="111">
        <v>41</v>
      </c>
      <c r="B180" s="125">
        <f t="shared" si="29"/>
        <v>0</v>
      </c>
      <c r="C180" s="128">
        <f t="shared" si="29"/>
        <v>0</v>
      </c>
      <c r="D180" s="121" t="e">
        <f t="shared" si="16"/>
        <v>#DIV/0!</v>
      </c>
      <c r="E180" s="121" t="e">
        <f t="shared" si="17"/>
        <v>#DIV/0!</v>
      </c>
      <c r="F180" s="121" t="e">
        <f t="shared" si="18"/>
        <v>#DIV/0!</v>
      </c>
      <c r="G180" s="121" t="e">
        <f t="shared" si="19"/>
        <v>#DIV/0!</v>
      </c>
      <c r="H180" s="121" t="e">
        <f t="shared" si="20"/>
        <v>#DIV/0!</v>
      </c>
      <c r="I180" s="121" t="e">
        <f t="shared" si="21"/>
        <v>#DIV/0!</v>
      </c>
      <c r="J180" s="121" t="e">
        <f t="shared" si="22"/>
        <v>#DIV/0!</v>
      </c>
      <c r="K180" s="121" t="e">
        <f t="shared" si="23"/>
        <v>#DIV/0!</v>
      </c>
      <c r="L180" s="121" t="e">
        <f t="shared" si="24"/>
        <v>#DIV/0!</v>
      </c>
      <c r="M180" s="121" t="e">
        <f t="shared" si="25"/>
        <v>#DIV/0!</v>
      </c>
      <c r="N180" s="249"/>
      <c r="O180" s="249"/>
      <c r="P180" s="249"/>
      <c r="Q180" s="249"/>
    </row>
    <row r="181" spans="1:17" hidden="1" x14ac:dyDescent="0.2">
      <c r="A181" s="111">
        <v>43</v>
      </c>
      <c r="B181" s="125">
        <f>B53</f>
        <v>0</v>
      </c>
      <c r="C181" s="128">
        <f>C53</f>
        <v>0</v>
      </c>
      <c r="D181" s="121" t="e">
        <f t="shared" si="16"/>
        <v>#DIV/0!</v>
      </c>
      <c r="E181" s="121" t="e">
        <f t="shared" si="17"/>
        <v>#DIV/0!</v>
      </c>
      <c r="F181" s="121" t="e">
        <f t="shared" si="18"/>
        <v>#DIV/0!</v>
      </c>
      <c r="G181" s="121" t="e">
        <f t="shared" si="19"/>
        <v>#DIV/0!</v>
      </c>
      <c r="H181" s="121" t="e">
        <f t="shared" si="20"/>
        <v>#DIV/0!</v>
      </c>
      <c r="I181" s="121" t="e">
        <f t="shared" si="21"/>
        <v>#DIV/0!</v>
      </c>
      <c r="J181" s="121" t="e">
        <f t="shared" si="22"/>
        <v>#DIV/0!</v>
      </c>
      <c r="K181" s="121" t="e">
        <f t="shared" si="23"/>
        <v>#DIV/0!</v>
      </c>
      <c r="L181" s="121" t="e">
        <f t="shared" si="24"/>
        <v>#DIV/0!</v>
      </c>
      <c r="M181" s="121" t="e">
        <f t="shared" si="25"/>
        <v>#DIV/0!</v>
      </c>
      <c r="N181" s="249"/>
      <c r="O181" s="249"/>
      <c r="P181" s="249"/>
      <c r="Q181" s="249"/>
    </row>
    <row r="182" spans="1:17" hidden="1" x14ac:dyDescent="0.2">
      <c r="A182" s="127">
        <v>43</v>
      </c>
      <c r="B182" s="125">
        <f t="shared" si="29"/>
        <v>0</v>
      </c>
      <c r="C182" s="128">
        <f t="shared" si="29"/>
        <v>0</v>
      </c>
      <c r="D182" s="121" t="e">
        <f t="shared" si="16"/>
        <v>#DIV/0!</v>
      </c>
      <c r="E182" s="121" t="e">
        <f t="shared" si="17"/>
        <v>#DIV/0!</v>
      </c>
      <c r="F182" s="121" t="e">
        <f t="shared" si="18"/>
        <v>#DIV/0!</v>
      </c>
      <c r="G182" s="121" t="e">
        <f t="shared" si="19"/>
        <v>#DIV/0!</v>
      </c>
      <c r="H182" s="121" t="e">
        <f t="shared" si="20"/>
        <v>#DIV/0!</v>
      </c>
      <c r="I182" s="121" t="e">
        <f t="shared" si="21"/>
        <v>#DIV/0!</v>
      </c>
      <c r="J182" s="121" t="e">
        <f t="shared" si="22"/>
        <v>#DIV/0!</v>
      </c>
      <c r="K182" s="121" t="e">
        <f t="shared" si="23"/>
        <v>#DIV/0!</v>
      </c>
      <c r="L182" s="121" t="e">
        <f t="shared" si="24"/>
        <v>#DIV/0!</v>
      </c>
      <c r="M182" s="121" t="e">
        <f t="shared" si="25"/>
        <v>#DIV/0!</v>
      </c>
      <c r="N182" s="249"/>
      <c r="O182" s="249"/>
      <c r="P182" s="249"/>
      <c r="Q182" s="249"/>
    </row>
    <row r="183" spans="1:17" hidden="1" x14ac:dyDescent="0.2">
      <c r="A183" s="111">
        <v>44</v>
      </c>
      <c r="B183" s="125">
        <f t="shared" si="29"/>
        <v>0</v>
      </c>
      <c r="C183" s="128">
        <f t="shared" si="29"/>
        <v>0</v>
      </c>
      <c r="D183" s="121" t="e">
        <f t="shared" si="16"/>
        <v>#DIV/0!</v>
      </c>
      <c r="E183" s="121" t="e">
        <f t="shared" si="17"/>
        <v>#DIV/0!</v>
      </c>
      <c r="F183" s="121" t="e">
        <f t="shared" si="18"/>
        <v>#DIV/0!</v>
      </c>
      <c r="G183" s="121" t="e">
        <f t="shared" si="19"/>
        <v>#DIV/0!</v>
      </c>
      <c r="H183" s="121" t="e">
        <f t="shared" si="20"/>
        <v>#DIV/0!</v>
      </c>
      <c r="I183" s="121" t="e">
        <f t="shared" si="21"/>
        <v>#DIV/0!</v>
      </c>
      <c r="J183" s="121" t="e">
        <f t="shared" si="22"/>
        <v>#DIV/0!</v>
      </c>
      <c r="K183" s="121" t="e">
        <f t="shared" si="23"/>
        <v>#DIV/0!</v>
      </c>
      <c r="L183" s="121" t="e">
        <f t="shared" si="24"/>
        <v>#DIV/0!</v>
      </c>
      <c r="M183" s="121" t="e">
        <f t="shared" si="25"/>
        <v>#DIV/0!</v>
      </c>
      <c r="N183" s="249"/>
      <c r="O183" s="249"/>
      <c r="P183" s="249"/>
      <c r="Q183" s="249"/>
    </row>
    <row r="184" spans="1:17" hidden="1" x14ac:dyDescent="0.2">
      <c r="A184" s="111">
        <v>45</v>
      </c>
      <c r="B184" s="125">
        <f t="shared" si="29"/>
        <v>0</v>
      </c>
      <c r="C184" s="128">
        <f t="shared" si="29"/>
        <v>0</v>
      </c>
      <c r="D184" s="121" t="e">
        <f t="shared" si="16"/>
        <v>#DIV/0!</v>
      </c>
      <c r="E184" s="121" t="e">
        <f t="shared" si="17"/>
        <v>#DIV/0!</v>
      </c>
      <c r="F184" s="121" t="e">
        <f t="shared" si="18"/>
        <v>#DIV/0!</v>
      </c>
      <c r="G184" s="121" t="e">
        <f t="shared" si="19"/>
        <v>#DIV/0!</v>
      </c>
      <c r="H184" s="121" t="e">
        <f t="shared" si="20"/>
        <v>#DIV/0!</v>
      </c>
      <c r="I184" s="121" t="e">
        <f t="shared" si="21"/>
        <v>#DIV/0!</v>
      </c>
      <c r="J184" s="121" t="e">
        <f t="shared" si="22"/>
        <v>#DIV/0!</v>
      </c>
      <c r="K184" s="121" t="e">
        <f t="shared" si="23"/>
        <v>#DIV/0!</v>
      </c>
      <c r="L184" s="121" t="e">
        <f t="shared" si="24"/>
        <v>#DIV/0!</v>
      </c>
      <c r="M184" s="121" t="e">
        <f t="shared" si="25"/>
        <v>#DIV/0!</v>
      </c>
      <c r="N184" s="249"/>
      <c r="O184" s="249"/>
      <c r="P184" s="249"/>
      <c r="Q184" s="249"/>
    </row>
    <row r="185" spans="1:17" hidden="1" x14ac:dyDescent="0.2">
      <c r="A185" s="127">
        <v>46</v>
      </c>
      <c r="B185" s="125">
        <f t="shared" si="29"/>
        <v>0</v>
      </c>
      <c r="C185" s="128">
        <f t="shared" si="29"/>
        <v>0</v>
      </c>
      <c r="D185" s="121" t="e">
        <f t="shared" si="16"/>
        <v>#DIV/0!</v>
      </c>
      <c r="E185" s="121" t="e">
        <f t="shared" si="17"/>
        <v>#DIV/0!</v>
      </c>
      <c r="F185" s="121" t="e">
        <f t="shared" si="18"/>
        <v>#DIV/0!</v>
      </c>
      <c r="G185" s="121" t="e">
        <f t="shared" si="19"/>
        <v>#DIV/0!</v>
      </c>
      <c r="H185" s="121" t="e">
        <f t="shared" si="20"/>
        <v>#DIV/0!</v>
      </c>
      <c r="I185" s="121" t="e">
        <f t="shared" si="21"/>
        <v>#DIV/0!</v>
      </c>
      <c r="J185" s="121" t="e">
        <f t="shared" si="22"/>
        <v>#DIV/0!</v>
      </c>
      <c r="K185" s="121" t="e">
        <f t="shared" si="23"/>
        <v>#DIV/0!</v>
      </c>
      <c r="L185" s="121" t="e">
        <f t="shared" si="24"/>
        <v>#DIV/0!</v>
      </c>
      <c r="M185" s="121" t="e">
        <f t="shared" si="25"/>
        <v>#DIV/0!</v>
      </c>
      <c r="N185" s="249"/>
      <c r="O185" s="249"/>
      <c r="P185" s="249"/>
      <c r="Q185" s="249"/>
    </row>
    <row r="186" spans="1:17" hidden="1" x14ac:dyDescent="0.2">
      <c r="A186" s="111">
        <v>47</v>
      </c>
      <c r="B186" s="125">
        <f t="shared" si="29"/>
        <v>0</v>
      </c>
      <c r="C186" s="128">
        <f t="shared" si="29"/>
        <v>0</v>
      </c>
      <c r="D186" s="121" t="e">
        <f t="shared" si="16"/>
        <v>#DIV/0!</v>
      </c>
      <c r="E186" s="121" t="e">
        <f t="shared" si="17"/>
        <v>#DIV/0!</v>
      </c>
      <c r="F186" s="121" t="e">
        <f t="shared" si="18"/>
        <v>#DIV/0!</v>
      </c>
      <c r="G186" s="121" t="e">
        <f t="shared" si="19"/>
        <v>#DIV/0!</v>
      </c>
      <c r="H186" s="121" t="e">
        <f t="shared" si="20"/>
        <v>#DIV/0!</v>
      </c>
      <c r="I186" s="121" t="e">
        <f t="shared" si="21"/>
        <v>#DIV/0!</v>
      </c>
      <c r="J186" s="121" t="e">
        <f t="shared" si="22"/>
        <v>#DIV/0!</v>
      </c>
      <c r="K186" s="121" t="e">
        <f t="shared" si="23"/>
        <v>#DIV/0!</v>
      </c>
      <c r="L186" s="121" t="e">
        <f t="shared" si="24"/>
        <v>#DIV/0!</v>
      </c>
      <c r="M186" s="121" t="e">
        <f t="shared" si="25"/>
        <v>#DIV/0!</v>
      </c>
      <c r="N186" s="249"/>
      <c r="O186" s="249"/>
      <c r="P186" s="249"/>
      <c r="Q186" s="249"/>
    </row>
    <row r="187" spans="1:17" hidden="1" x14ac:dyDescent="0.2">
      <c r="A187" s="111">
        <v>48</v>
      </c>
      <c r="B187" s="125">
        <f t="shared" si="29"/>
        <v>0</v>
      </c>
      <c r="C187" s="128">
        <f t="shared" si="29"/>
        <v>0</v>
      </c>
      <c r="D187" s="121" t="e">
        <f t="shared" si="16"/>
        <v>#DIV/0!</v>
      </c>
      <c r="E187" s="121" t="e">
        <f t="shared" si="17"/>
        <v>#DIV/0!</v>
      </c>
      <c r="F187" s="121" t="e">
        <f t="shared" si="18"/>
        <v>#DIV/0!</v>
      </c>
      <c r="G187" s="121" t="e">
        <f t="shared" si="19"/>
        <v>#DIV/0!</v>
      </c>
      <c r="H187" s="121" t="e">
        <f t="shared" si="20"/>
        <v>#DIV/0!</v>
      </c>
      <c r="I187" s="121" t="e">
        <f t="shared" si="21"/>
        <v>#DIV/0!</v>
      </c>
      <c r="J187" s="121" t="e">
        <f t="shared" si="22"/>
        <v>#DIV/0!</v>
      </c>
      <c r="K187" s="121" t="e">
        <f t="shared" si="23"/>
        <v>#DIV/0!</v>
      </c>
      <c r="L187" s="121" t="e">
        <f t="shared" si="24"/>
        <v>#DIV/0!</v>
      </c>
      <c r="M187" s="121" t="e">
        <f t="shared" si="25"/>
        <v>#DIV/0!</v>
      </c>
      <c r="N187" s="249"/>
      <c r="O187" s="249"/>
      <c r="P187" s="249"/>
      <c r="Q187" s="249"/>
    </row>
    <row r="188" spans="1:17" hidden="1" x14ac:dyDescent="0.2">
      <c r="A188" s="127">
        <v>49</v>
      </c>
      <c r="B188" s="125">
        <f t="shared" si="29"/>
        <v>0</v>
      </c>
      <c r="C188" s="128">
        <f t="shared" si="29"/>
        <v>0</v>
      </c>
      <c r="D188" s="121" t="e">
        <f t="shared" si="16"/>
        <v>#DIV/0!</v>
      </c>
      <c r="E188" s="121" t="e">
        <f t="shared" si="17"/>
        <v>#DIV/0!</v>
      </c>
      <c r="F188" s="121" t="e">
        <f t="shared" si="18"/>
        <v>#DIV/0!</v>
      </c>
      <c r="G188" s="121" t="e">
        <f t="shared" si="19"/>
        <v>#DIV/0!</v>
      </c>
      <c r="H188" s="121" t="e">
        <f t="shared" si="20"/>
        <v>#DIV/0!</v>
      </c>
      <c r="I188" s="121" t="e">
        <f t="shared" si="21"/>
        <v>#DIV/0!</v>
      </c>
      <c r="J188" s="121" t="e">
        <f t="shared" si="22"/>
        <v>#DIV/0!</v>
      </c>
      <c r="K188" s="121" t="e">
        <f t="shared" si="23"/>
        <v>#DIV/0!</v>
      </c>
      <c r="L188" s="121" t="e">
        <f t="shared" si="24"/>
        <v>#DIV/0!</v>
      </c>
      <c r="M188" s="121" t="e">
        <f t="shared" si="25"/>
        <v>#DIV/0!</v>
      </c>
      <c r="N188" s="249"/>
      <c r="O188" s="249"/>
      <c r="P188" s="249"/>
      <c r="Q188" s="249"/>
    </row>
    <row r="189" spans="1:17" hidden="1" x14ac:dyDescent="0.2">
      <c r="A189" s="111">
        <v>50</v>
      </c>
      <c r="B189" s="125">
        <f t="shared" si="29"/>
        <v>0</v>
      </c>
      <c r="C189" s="128">
        <f t="shared" si="29"/>
        <v>0</v>
      </c>
      <c r="D189" s="121" t="e">
        <f t="shared" si="16"/>
        <v>#DIV/0!</v>
      </c>
      <c r="E189" s="121" t="e">
        <f t="shared" si="17"/>
        <v>#DIV/0!</v>
      </c>
      <c r="F189" s="121" t="e">
        <f t="shared" si="18"/>
        <v>#DIV/0!</v>
      </c>
      <c r="G189" s="121" t="e">
        <f t="shared" si="19"/>
        <v>#DIV/0!</v>
      </c>
      <c r="H189" s="121" t="e">
        <f t="shared" si="20"/>
        <v>#DIV/0!</v>
      </c>
      <c r="I189" s="121" t="e">
        <f t="shared" si="21"/>
        <v>#DIV/0!</v>
      </c>
      <c r="J189" s="121" t="e">
        <f t="shared" si="22"/>
        <v>#DIV/0!</v>
      </c>
      <c r="K189" s="121" t="e">
        <f t="shared" si="23"/>
        <v>#DIV/0!</v>
      </c>
      <c r="L189" s="121" t="e">
        <f t="shared" si="24"/>
        <v>#DIV/0!</v>
      </c>
      <c r="M189" s="121" t="e">
        <f t="shared" si="25"/>
        <v>#DIV/0!</v>
      </c>
      <c r="N189" s="249"/>
      <c r="O189" s="249"/>
      <c r="P189" s="249"/>
      <c r="Q189" s="249"/>
    </row>
    <row r="190" spans="1:17" hidden="1" x14ac:dyDescent="0.2">
      <c r="A190" s="111">
        <v>51</v>
      </c>
      <c r="B190" s="125">
        <f t="shared" si="29"/>
        <v>0</v>
      </c>
      <c r="C190" s="128">
        <f t="shared" si="29"/>
        <v>0</v>
      </c>
      <c r="D190" s="121" t="e">
        <f t="shared" si="16"/>
        <v>#DIV/0!</v>
      </c>
      <c r="E190" s="121" t="e">
        <f t="shared" si="17"/>
        <v>#DIV/0!</v>
      </c>
      <c r="F190" s="121" t="e">
        <f t="shared" si="18"/>
        <v>#DIV/0!</v>
      </c>
      <c r="G190" s="121" t="e">
        <f t="shared" si="19"/>
        <v>#DIV/0!</v>
      </c>
      <c r="H190" s="121" t="e">
        <f t="shared" si="20"/>
        <v>#DIV/0!</v>
      </c>
      <c r="I190" s="121" t="e">
        <f t="shared" si="21"/>
        <v>#DIV/0!</v>
      </c>
      <c r="J190" s="121" t="e">
        <f t="shared" si="22"/>
        <v>#DIV/0!</v>
      </c>
      <c r="K190" s="121" t="e">
        <f t="shared" si="23"/>
        <v>#DIV/0!</v>
      </c>
      <c r="L190" s="121" t="e">
        <f t="shared" si="24"/>
        <v>#DIV/0!</v>
      </c>
      <c r="M190" s="121" t="e">
        <f t="shared" si="25"/>
        <v>#DIV/0!</v>
      </c>
      <c r="N190" s="249"/>
      <c r="O190" s="249"/>
      <c r="P190" s="249"/>
      <c r="Q190" s="249"/>
    </row>
    <row r="191" spans="1:17" hidden="1" x14ac:dyDescent="0.2">
      <c r="A191" s="127">
        <v>53</v>
      </c>
      <c r="B191" s="125">
        <f>B63</f>
        <v>0</v>
      </c>
      <c r="C191" s="128">
        <f>C63</f>
        <v>0</v>
      </c>
      <c r="D191" s="121" t="e">
        <f t="shared" si="16"/>
        <v>#DIV/0!</v>
      </c>
      <c r="E191" s="121" t="e">
        <f t="shared" si="17"/>
        <v>#DIV/0!</v>
      </c>
      <c r="F191" s="121" t="e">
        <f t="shared" si="18"/>
        <v>#DIV/0!</v>
      </c>
      <c r="G191" s="121" t="e">
        <f t="shared" si="19"/>
        <v>#DIV/0!</v>
      </c>
      <c r="H191" s="121" t="e">
        <f t="shared" si="20"/>
        <v>#DIV/0!</v>
      </c>
      <c r="I191" s="121" t="e">
        <f t="shared" si="21"/>
        <v>#DIV/0!</v>
      </c>
      <c r="J191" s="121" t="e">
        <f t="shared" si="22"/>
        <v>#DIV/0!</v>
      </c>
      <c r="K191" s="121" t="e">
        <f t="shared" si="23"/>
        <v>#DIV/0!</v>
      </c>
      <c r="L191" s="121" t="e">
        <f t="shared" si="24"/>
        <v>#DIV/0!</v>
      </c>
      <c r="M191" s="121" t="e">
        <f t="shared" si="25"/>
        <v>#DIV/0!</v>
      </c>
      <c r="N191" s="249"/>
      <c r="O191" s="249"/>
      <c r="P191" s="249"/>
      <c r="Q191" s="249"/>
    </row>
    <row r="192" spans="1:17" hidden="1" x14ac:dyDescent="0.2">
      <c r="A192" s="111">
        <v>53</v>
      </c>
      <c r="B192" s="125">
        <f t="shared" si="29"/>
        <v>0</v>
      </c>
      <c r="C192" s="128">
        <f t="shared" si="29"/>
        <v>0</v>
      </c>
      <c r="D192" s="121" t="e">
        <f t="shared" si="16"/>
        <v>#DIV/0!</v>
      </c>
      <c r="E192" s="121" t="e">
        <f t="shared" si="17"/>
        <v>#DIV/0!</v>
      </c>
      <c r="F192" s="121" t="e">
        <f t="shared" si="18"/>
        <v>#DIV/0!</v>
      </c>
      <c r="G192" s="121" t="e">
        <f t="shared" si="19"/>
        <v>#DIV/0!</v>
      </c>
      <c r="H192" s="121" t="e">
        <f t="shared" si="20"/>
        <v>#DIV/0!</v>
      </c>
      <c r="I192" s="121" t="e">
        <f t="shared" si="21"/>
        <v>#DIV/0!</v>
      </c>
      <c r="J192" s="121" t="e">
        <f t="shared" si="22"/>
        <v>#DIV/0!</v>
      </c>
      <c r="K192" s="121" t="e">
        <f t="shared" si="23"/>
        <v>#DIV/0!</v>
      </c>
      <c r="L192" s="121" t="e">
        <f t="shared" si="24"/>
        <v>#DIV/0!</v>
      </c>
      <c r="M192" s="121" t="e">
        <f t="shared" si="25"/>
        <v>#DIV/0!</v>
      </c>
      <c r="N192" s="249"/>
      <c r="O192" s="249"/>
      <c r="P192" s="249"/>
      <c r="Q192" s="249"/>
    </row>
    <row r="193" spans="1:17" hidden="1" x14ac:dyDescent="0.2">
      <c r="A193" s="111">
        <v>54</v>
      </c>
      <c r="B193" s="125">
        <f t="shared" si="29"/>
        <v>0</v>
      </c>
      <c r="C193" s="128">
        <f t="shared" si="29"/>
        <v>0</v>
      </c>
      <c r="D193" s="121" t="e">
        <f t="shared" si="16"/>
        <v>#DIV/0!</v>
      </c>
      <c r="E193" s="121" t="e">
        <f t="shared" si="17"/>
        <v>#DIV/0!</v>
      </c>
      <c r="F193" s="121" t="e">
        <f t="shared" si="18"/>
        <v>#DIV/0!</v>
      </c>
      <c r="G193" s="121" t="e">
        <f t="shared" si="19"/>
        <v>#DIV/0!</v>
      </c>
      <c r="H193" s="121" t="e">
        <f t="shared" si="20"/>
        <v>#DIV/0!</v>
      </c>
      <c r="I193" s="121" t="e">
        <f t="shared" si="21"/>
        <v>#DIV/0!</v>
      </c>
      <c r="J193" s="121" t="e">
        <f t="shared" si="22"/>
        <v>#DIV/0!</v>
      </c>
      <c r="K193" s="121" t="e">
        <f t="shared" si="23"/>
        <v>#DIV/0!</v>
      </c>
      <c r="L193" s="121" t="e">
        <f t="shared" si="24"/>
        <v>#DIV/0!</v>
      </c>
      <c r="M193" s="121" t="e">
        <f t="shared" si="25"/>
        <v>#DIV/0!</v>
      </c>
      <c r="N193" s="249"/>
      <c r="O193" s="249"/>
      <c r="P193" s="249"/>
      <c r="Q193" s="249"/>
    </row>
    <row r="194" spans="1:17" hidden="1" x14ac:dyDescent="0.2">
      <c r="A194" s="127">
        <v>55</v>
      </c>
      <c r="B194" s="125">
        <f t="shared" si="29"/>
        <v>0</v>
      </c>
      <c r="C194" s="128">
        <f t="shared" si="29"/>
        <v>0</v>
      </c>
      <c r="D194" s="121" t="e">
        <f t="shared" si="16"/>
        <v>#DIV/0!</v>
      </c>
      <c r="E194" s="121" t="e">
        <f t="shared" si="17"/>
        <v>#DIV/0!</v>
      </c>
      <c r="F194" s="121" t="e">
        <f t="shared" si="18"/>
        <v>#DIV/0!</v>
      </c>
      <c r="G194" s="121" t="e">
        <f t="shared" si="19"/>
        <v>#DIV/0!</v>
      </c>
      <c r="H194" s="121" t="e">
        <f t="shared" si="20"/>
        <v>#DIV/0!</v>
      </c>
      <c r="I194" s="121" t="e">
        <f t="shared" si="21"/>
        <v>#DIV/0!</v>
      </c>
      <c r="J194" s="121" t="e">
        <f t="shared" si="22"/>
        <v>#DIV/0!</v>
      </c>
      <c r="K194" s="121" t="e">
        <f t="shared" si="23"/>
        <v>#DIV/0!</v>
      </c>
      <c r="L194" s="121" t="e">
        <f t="shared" si="24"/>
        <v>#DIV/0!</v>
      </c>
      <c r="M194" s="121" t="e">
        <f t="shared" si="25"/>
        <v>#DIV/0!</v>
      </c>
      <c r="N194" s="249"/>
      <c r="O194" s="249"/>
      <c r="P194" s="249"/>
      <c r="Q194" s="249"/>
    </row>
    <row r="195" spans="1:17" hidden="1" x14ac:dyDescent="0.2">
      <c r="A195" s="111">
        <v>56</v>
      </c>
      <c r="B195" s="125">
        <f t="shared" si="29"/>
        <v>0</v>
      </c>
      <c r="C195" s="128">
        <f t="shared" si="29"/>
        <v>0</v>
      </c>
      <c r="D195" s="121" t="e">
        <f t="shared" si="16"/>
        <v>#DIV/0!</v>
      </c>
      <c r="E195" s="121" t="e">
        <f t="shared" si="17"/>
        <v>#DIV/0!</v>
      </c>
      <c r="F195" s="121" t="e">
        <f t="shared" si="18"/>
        <v>#DIV/0!</v>
      </c>
      <c r="G195" s="121" t="e">
        <f t="shared" si="19"/>
        <v>#DIV/0!</v>
      </c>
      <c r="H195" s="121" t="e">
        <f t="shared" si="20"/>
        <v>#DIV/0!</v>
      </c>
      <c r="I195" s="121" t="e">
        <f t="shared" si="21"/>
        <v>#DIV/0!</v>
      </c>
      <c r="J195" s="121" t="e">
        <f t="shared" si="22"/>
        <v>#DIV/0!</v>
      </c>
      <c r="K195" s="121" t="e">
        <f t="shared" si="23"/>
        <v>#DIV/0!</v>
      </c>
      <c r="L195" s="121" t="e">
        <f t="shared" si="24"/>
        <v>#DIV/0!</v>
      </c>
      <c r="M195" s="121" t="e">
        <f t="shared" si="25"/>
        <v>#DIV/0!</v>
      </c>
      <c r="N195" s="249"/>
      <c r="O195" s="249"/>
      <c r="P195" s="249"/>
      <c r="Q195" s="249"/>
    </row>
    <row r="196" spans="1:17" hidden="1" x14ac:dyDescent="0.2">
      <c r="A196" s="111">
        <v>57</v>
      </c>
      <c r="B196" s="125">
        <f t="shared" si="29"/>
        <v>0</v>
      </c>
      <c r="C196" s="128">
        <f t="shared" si="29"/>
        <v>0</v>
      </c>
      <c r="D196" s="121" t="e">
        <f t="shared" si="16"/>
        <v>#DIV/0!</v>
      </c>
      <c r="E196" s="121" t="e">
        <f t="shared" si="17"/>
        <v>#DIV/0!</v>
      </c>
      <c r="F196" s="121" t="e">
        <f t="shared" si="18"/>
        <v>#DIV/0!</v>
      </c>
      <c r="G196" s="121" t="e">
        <f t="shared" si="19"/>
        <v>#DIV/0!</v>
      </c>
      <c r="H196" s="121" t="e">
        <f t="shared" si="20"/>
        <v>#DIV/0!</v>
      </c>
      <c r="I196" s="121" t="e">
        <f t="shared" si="21"/>
        <v>#DIV/0!</v>
      </c>
      <c r="J196" s="121" t="e">
        <f t="shared" si="22"/>
        <v>#DIV/0!</v>
      </c>
      <c r="K196" s="121" t="e">
        <f t="shared" si="23"/>
        <v>#DIV/0!</v>
      </c>
      <c r="L196" s="121" t="e">
        <f t="shared" si="24"/>
        <v>#DIV/0!</v>
      </c>
      <c r="M196" s="121" t="e">
        <f t="shared" si="25"/>
        <v>#DIV/0!</v>
      </c>
      <c r="N196" s="249"/>
      <c r="O196" s="249"/>
      <c r="P196" s="249"/>
      <c r="Q196" s="249"/>
    </row>
    <row r="197" spans="1:17" hidden="1" x14ac:dyDescent="0.2">
      <c r="A197" s="127">
        <v>58</v>
      </c>
      <c r="B197" s="125">
        <f t="shared" si="29"/>
        <v>0</v>
      </c>
      <c r="C197" s="128">
        <f t="shared" si="29"/>
        <v>0</v>
      </c>
      <c r="D197" s="121" t="e">
        <f t="shared" si="16"/>
        <v>#DIV/0!</v>
      </c>
      <c r="E197" s="121" t="e">
        <f t="shared" si="17"/>
        <v>#DIV/0!</v>
      </c>
      <c r="F197" s="121" t="e">
        <f t="shared" si="18"/>
        <v>#DIV/0!</v>
      </c>
      <c r="G197" s="121" t="e">
        <f t="shared" si="19"/>
        <v>#DIV/0!</v>
      </c>
      <c r="H197" s="121" t="e">
        <f t="shared" si="20"/>
        <v>#DIV/0!</v>
      </c>
      <c r="I197" s="121" t="e">
        <f t="shared" si="21"/>
        <v>#DIV/0!</v>
      </c>
      <c r="J197" s="121" t="e">
        <f t="shared" si="22"/>
        <v>#DIV/0!</v>
      </c>
      <c r="K197" s="121" t="e">
        <f t="shared" si="23"/>
        <v>#DIV/0!</v>
      </c>
      <c r="L197" s="121" t="e">
        <f t="shared" si="24"/>
        <v>#DIV/0!</v>
      </c>
      <c r="M197" s="121" t="e">
        <f t="shared" si="25"/>
        <v>#DIV/0!</v>
      </c>
      <c r="N197" s="249"/>
      <c r="O197" s="249"/>
      <c r="P197" s="249"/>
      <c r="Q197" s="249"/>
    </row>
    <row r="198" spans="1:17" hidden="1" x14ac:dyDescent="0.2">
      <c r="A198" s="111">
        <v>59</v>
      </c>
      <c r="B198" s="125">
        <f t="shared" si="29"/>
        <v>0</v>
      </c>
      <c r="C198" s="128">
        <f t="shared" si="29"/>
        <v>0</v>
      </c>
      <c r="D198" s="121" t="e">
        <f t="shared" si="16"/>
        <v>#DIV/0!</v>
      </c>
      <c r="E198" s="121" t="e">
        <f t="shared" si="17"/>
        <v>#DIV/0!</v>
      </c>
      <c r="F198" s="121" t="e">
        <f t="shared" si="18"/>
        <v>#DIV/0!</v>
      </c>
      <c r="G198" s="121" t="e">
        <f t="shared" si="19"/>
        <v>#DIV/0!</v>
      </c>
      <c r="H198" s="121" t="e">
        <f t="shared" si="20"/>
        <v>#DIV/0!</v>
      </c>
      <c r="I198" s="121" t="e">
        <f t="shared" si="21"/>
        <v>#DIV/0!</v>
      </c>
      <c r="J198" s="121" t="e">
        <f t="shared" si="22"/>
        <v>#DIV/0!</v>
      </c>
      <c r="K198" s="121" t="e">
        <f t="shared" si="23"/>
        <v>#DIV/0!</v>
      </c>
      <c r="L198" s="121" t="e">
        <f t="shared" si="24"/>
        <v>#DIV/0!</v>
      </c>
      <c r="M198" s="121" t="e">
        <f t="shared" si="25"/>
        <v>#DIV/0!</v>
      </c>
      <c r="N198" s="249"/>
      <c r="O198" s="249"/>
      <c r="P198" s="249"/>
      <c r="Q198" s="249"/>
    </row>
    <row r="199" spans="1:17" hidden="1" x14ac:dyDescent="0.2">
      <c r="A199" s="111">
        <v>60</v>
      </c>
      <c r="B199" s="125">
        <f t="shared" si="29"/>
        <v>0</v>
      </c>
      <c r="C199" s="128">
        <f t="shared" si="29"/>
        <v>0</v>
      </c>
      <c r="D199" s="121" t="e">
        <f t="shared" si="16"/>
        <v>#DIV/0!</v>
      </c>
      <c r="E199" s="121" t="e">
        <f t="shared" si="17"/>
        <v>#DIV/0!</v>
      </c>
      <c r="F199" s="121" t="e">
        <f t="shared" si="18"/>
        <v>#DIV/0!</v>
      </c>
      <c r="G199" s="121" t="e">
        <f t="shared" si="19"/>
        <v>#DIV/0!</v>
      </c>
      <c r="H199" s="121" t="e">
        <f t="shared" si="20"/>
        <v>#DIV/0!</v>
      </c>
      <c r="I199" s="121" t="e">
        <f t="shared" si="21"/>
        <v>#DIV/0!</v>
      </c>
      <c r="J199" s="121" t="e">
        <f t="shared" si="22"/>
        <v>#DIV/0!</v>
      </c>
      <c r="K199" s="121" t="e">
        <f t="shared" si="23"/>
        <v>#DIV/0!</v>
      </c>
      <c r="L199" s="121" t="e">
        <f t="shared" si="24"/>
        <v>#DIV/0!</v>
      </c>
      <c r="M199" s="121" t="e">
        <f t="shared" si="25"/>
        <v>#DIV/0!</v>
      </c>
      <c r="N199" s="249"/>
      <c r="O199" s="249"/>
      <c r="P199" s="249"/>
      <c r="Q199" s="249"/>
    </row>
    <row r="200" spans="1:17" hidden="1" x14ac:dyDescent="0.2">
      <c r="A200" s="109"/>
      <c r="B200" s="247"/>
      <c r="C200" s="248"/>
      <c r="D200" s="146"/>
      <c r="E200" s="249"/>
      <c r="F200" s="249"/>
      <c r="G200" s="249"/>
      <c r="H200" s="249"/>
      <c r="I200" s="249"/>
      <c r="J200" s="249"/>
      <c r="K200" s="249"/>
      <c r="L200" s="249"/>
      <c r="M200" s="249"/>
      <c r="N200" s="249"/>
      <c r="O200" s="249"/>
      <c r="P200" s="249"/>
      <c r="Q200" s="249"/>
    </row>
    <row r="201" spans="1:17" ht="23.1" hidden="1" customHeight="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 t="shared" ref="D204:M204" si="30">IF(ISERR(D138),"",IF(D138&gt;0,D138,""))</f>
        <v/>
      </c>
      <c r="E204" s="132" t="str">
        <f t="shared" si="30"/>
        <v/>
      </c>
      <c r="F204" s="132" t="str">
        <f t="shared" si="30"/>
        <v/>
      </c>
      <c r="G204" s="132" t="str">
        <f t="shared" si="30"/>
        <v/>
      </c>
      <c r="H204" s="132" t="str">
        <f t="shared" si="30"/>
        <v/>
      </c>
      <c r="I204" s="132" t="str">
        <f t="shared" si="30"/>
        <v/>
      </c>
      <c r="J204" s="132" t="str">
        <f t="shared" si="30"/>
        <v/>
      </c>
      <c r="K204" s="132" t="str">
        <f t="shared" si="30"/>
        <v/>
      </c>
      <c r="L204" s="132" t="str">
        <f t="shared" si="30"/>
        <v/>
      </c>
      <c r="M204" s="132" t="str">
        <f t="shared" si="30"/>
        <v/>
      </c>
      <c r="N204" s="146"/>
      <c r="O204" s="137"/>
      <c r="P204" s="137"/>
      <c r="Q204" s="137"/>
    </row>
    <row r="205" spans="1:17" x14ac:dyDescent="0.2">
      <c r="A205" s="451"/>
      <c r="B205" s="452"/>
      <c r="C205" s="113" t="s">
        <v>245</v>
      </c>
      <c r="D205" s="132" t="str">
        <f t="shared" ref="D205:M205" si="31">IFERROR(AVERAGEIF(D140:D199,"&lt;&gt;0"),"")</f>
        <v/>
      </c>
      <c r="E205" s="132" t="str">
        <f t="shared" si="31"/>
        <v/>
      </c>
      <c r="F205" s="132" t="str">
        <f t="shared" si="31"/>
        <v/>
      </c>
      <c r="G205" s="132" t="str">
        <f t="shared" si="31"/>
        <v/>
      </c>
      <c r="H205" s="132" t="str">
        <f t="shared" si="31"/>
        <v/>
      </c>
      <c r="I205" s="132" t="str">
        <f t="shared" si="31"/>
        <v/>
      </c>
      <c r="J205" s="132" t="str">
        <f t="shared" si="31"/>
        <v/>
      </c>
      <c r="K205" s="132" t="str">
        <f t="shared" si="31"/>
        <v/>
      </c>
      <c r="L205" s="132" t="str">
        <f t="shared" si="31"/>
        <v/>
      </c>
      <c r="M205" s="132" t="str">
        <f t="shared" si="31"/>
        <v/>
      </c>
      <c r="N205" s="146"/>
      <c r="O205" s="137"/>
      <c r="P205" s="137"/>
      <c r="Q205" s="137"/>
    </row>
    <row r="206" spans="1:17" x14ac:dyDescent="0.2">
      <c r="A206" s="451"/>
      <c r="B206" s="452"/>
      <c r="C206" s="113" t="s">
        <v>246</v>
      </c>
      <c r="D206" s="112" t="str">
        <f>IF(ISERR(D138),"",IF(COUNTIF(D140:D199,"&gt;="&amp;0.6*D204)&gt;0,COUNTIF(D140:D199,"&gt;="&amp;0.6*D204),""))</f>
        <v/>
      </c>
      <c r="E206" s="112" t="str">
        <f t="shared" ref="E206:M206" si="32">IF(ISERR(E138),"",IF(COUNTIF(E140:E199,"&gt;="&amp;0.6*E204)&gt;0,COUNTIF(E140:E199,"&gt;="&amp;0.6*E204),""))</f>
        <v/>
      </c>
      <c r="F206" s="112" t="str">
        <f t="shared" si="32"/>
        <v/>
      </c>
      <c r="G206" s="112" t="str">
        <f t="shared" si="32"/>
        <v/>
      </c>
      <c r="H206" s="112" t="str">
        <f t="shared" si="32"/>
        <v/>
      </c>
      <c r="I206" s="112" t="str">
        <f t="shared" si="32"/>
        <v/>
      </c>
      <c r="J206" s="112" t="str">
        <f t="shared" si="32"/>
        <v/>
      </c>
      <c r="K206" s="112" t="str">
        <f t="shared" si="32"/>
        <v/>
      </c>
      <c r="L206" s="112" t="str">
        <f t="shared" si="32"/>
        <v/>
      </c>
      <c r="M206" s="112" t="str">
        <f t="shared" si="32"/>
        <v/>
      </c>
      <c r="N206" s="109"/>
      <c r="O206" s="138"/>
      <c r="P206" s="138"/>
      <c r="Q206" s="138"/>
    </row>
    <row r="207" spans="1:17" x14ac:dyDescent="0.2">
      <c r="A207" s="144"/>
      <c r="B207" s="144"/>
      <c r="C207" s="113"/>
      <c r="D207" s="112"/>
      <c r="E207" s="112"/>
      <c r="F207" s="112"/>
      <c r="G207" s="112"/>
      <c r="H207" s="112"/>
      <c r="I207" s="112"/>
      <c r="J207" s="112"/>
      <c r="K207" s="112"/>
      <c r="L207" s="112"/>
      <c r="M207" s="112"/>
      <c r="N207" s="168"/>
      <c r="O207" s="138"/>
      <c r="P207" s="138"/>
      <c r="Q207" s="138"/>
    </row>
    <row r="208" spans="1:17" x14ac:dyDescent="0.2">
      <c r="C208" s="130"/>
      <c r="D208" s="131" t="s">
        <v>31</v>
      </c>
      <c r="E208" s="131" t="s">
        <v>32</v>
      </c>
      <c r="F208" s="131" t="s">
        <v>33</v>
      </c>
      <c r="G208" s="131" t="s">
        <v>35</v>
      </c>
      <c r="H208" s="131" t="s">
        <v>36</v>
      </c>
      <c r="I208" s="131" t="s">
        <v>141</v>
      </c>
      <c r="J208" s="131" t="s">
        <v>142</v>
      </c>
      <c r="K208" s="131" t="s">
        <v>143</v>
      </c>
      <c r="L208" s="131" t="s">
        <v>144</v>
      </c>
      <c r="M208" s="131" t="s">
        <v>145</v>
      </c>
      <c r="N208" s="131"/>
    </row>
    <row r="209" spans="2:14" x14ac:dyDescent="0.2">
      <c r="B209" s="147" t="s">
        <v>230</v>
      </c>
      <c r="C209" s="113" t="s">
        <v>247</v>
      </c>
      <c r="D209" s="132">
        <f>IF(D204="",0,D204)</f>
        <v>0</v>
      </c>
      <c r="E209" s="132">
        <f t="shared" ref="E209:M209" si="33">IF(E204="",0,E204)</f>
        <v>0</v>
      </c>
      <c r="F209" s="132">
        <f t="shared" si="33"/>
        <v>0</v>
      </c>
      <c r="G209" s="132">
        <f t="shared" si="33"/>
        <v>0</v>
      </c>
      <c r="H209" s="132">
        <f t="shared" si="33"/>
        <v>0</v>
      </c>
      <c r="I209" s="132">
        <f t="shared" si="33"/>
        <v>0</v>
      </c>
      <c r="J209" s="132">
        <f t="shared" si="33"/>
        <v>0</v>
      </c>
      <c r="K209" s="132">
        <f t="shared" si="33"/>
        <v>0</v>
      </c>
      <c r="L209" s="132">
        <f t="shared" si="33"/>
        <v>0</v>
      </c>
      <c r="M209" s="132">
        <f t="shared" si="33"/>
        <v>0</v>
      </c>
      <c r="N209" s="132"/>
    </row>
    <row r="210" spans="2:14" x14ac:dyDescent="0.2">
      <c r="B210" s="147" t="s">
        <v>232</v>
      </c>
      <c r="C210" s="113" t="s">
        <v>247</v>
      </c>
      <c r="D210" s="132">
        <f>IF('Section 2'!$D$204="",0,'Section 2'!$D$204)</f>
        <v>0</v>
      </c>
      <c r="E210" s="132">
        <f>IF('Section 2'!E$204="",0,'Section 2'!E$204)</f>
        <v>0</v>
      </c>
      <c r="F210" s="132">
        <f>IF('Section 2'!F$204="",0,'Section 2'!F$204)</f>
        <v>0</v>
      </c>
      <c r="G210" s="132">
        <f>IF('Section 2'!G$204="",0,'Section 2'!G$204)</f>
        <v>0</v>
      </c>
      <c r="H210" s="132">
        <f>IF('Section 2'!H$204="",0,'Section 2'!H$204)</f>
        <v>0</v>
      </c>
      <c r="I210" s="132">
        <f>IF('Section 2'!I$204="",0,'Section 2'!I$204)</f>
        <v>0</v>
      </c>
      <c r="J210" s="132">
        <f>IF('Section 2'!J$204="",0,'Section 2'!J$204)</f>
        <v>0</v>
      </c>
      <c r="K210" s="132">
        <f>IF('Section 2'!K$204="",0,'Section 2'!K$204)</f>
        <v>0</v>
      </c>
      <c r="L210" s="132">
        <f>IF('Section 2'!L$204="",0,'Section 2'!L$204)</f>
        <v>0</v>
      </c>
      <c r="M210" s="132">
        <f>IF('Section 2'!M$204="",0,'Section 2'!M$204)</f>
        <v>0</v>
      </c>
      <c r="N210" s="132"/>
    </row>
    <row r="211" spans="2:14" x14ac:dyDescent="0.2">
      <c r="B211" s="147" t="s">
        <v>232</v>
      </c>
      <c r="C211" s="113" t="s">
        <v>247</v>
      </c>
      <c r="D211" s="132">
        <f>IF('Section 3'!$D$204="",0,'Section 3'!$D$204)</f>
        <v>0</v>
      </c>
      <c r="E211" s="132">
        <f>IF('Section 3'!E$204="",0,'Section 3'!E$204)</f>
        <v>0</v>
      </c>
      <c r="F211" s="132">
        <f>IF('Section 3'!F$204="",0,'Section 3'!F$204)</f>
        <v>0</v>
      </c>
      <c r="G211" s="132">
        <f>IF('Section 3'!G$204="",0,'Section 3'!G$204)</f>
        <v>0</v>
      </c>
      <c r="H211" s="132">
        <f>IF('Section 3'!H$204="",0,'Section 3'!H$204)</f>
        <v>0</v>
      </c>
      <c r="I211" s="132">
        <f>IF('Section 3'!I$204="",0,'Section 3'!I$204)</f>
        <v>0</v>
      </c>
      <c r="J211" s="132">
        <f>IF('Section 3'!J$204="",0,'Section 3'!J$204)</f>
        <v>0</v>
      </c>
      <c r="K211" s="132">
        <f>IF('Section 3'!K$204="",0,'Section 3'!K$204)</f>
        <v>0</v>
      </c>
      <c r="L211" s="132">
        <f>IF('Section 3'!L$204="",0,'Section 3'!L$204)</f>
        <v>0</v>
      </c>
      <c r="M211" s="132">
        <f>IF('Section 3'!M$204="",0,'Section 3'!M$204)</f>
        <v>0</v>
      </c>
      <c r="N211" s="132"/>
    </row>
    <row r="212" spans="2:14" x14ac:dyDescent="0.2">
      <c r="B212" s="147" t="s">
        <v>233</v>
      </c>
      <c r="C212" s="113" t="s">
        <v>247</v>
      </c>
      <c r="D212" s="132">
        <f>IF('Section 4'!$D$204="",0,'Section 4'!$D$204)</f>
        <v>0</v>
      </c>
      <c r="E212" s="132">
        <f>IF('Section 4'!E$204="",0,'Section 4'!E$204)</f>
        <v>0</v>
      </c>
      <c r="F212" s="132">
        <f>IF('Section 4'!F$204="",0,'Section 4'!F$204)</f>
        <v>0</v>
      </c>
      <c r="G212" s="132">
        <f>IF('Section 4'!G$204="",0,'Section 4'!G$204)</f>
        <v>0</v>
      </c>
      <c r="H212" s="132">
        <f>IF('Section 4'!H$204="",0,'Section 4'!H$204)</f>
        <v>0</v>
      </c>
      <c r="I212" s="132">
        <f>IF('Section 4'!I$204="",0,'Section 4'!I$204)</f>
        <v>0</v>
      </c>
      <c r="J212" s="132">
        <f>IF('Section 4'!J$204="",0,'Section 4'!J$204)</f>
        <v>0</v>
      </c>
      <c r="K212" s="132">
        <f>IF('Section 4'!K$204="",0,'Section 4'!K$204)</f>
        <v>0</v>
      </c>
      <c r="L212" s="132">
        <f>IF('Section 4'!L$204="",0,'Section 4'!L$204)</f>
        <v>0</v>
      </c>
      <c r="M212" s="132">
        <f>IF('Section 4'!M$204="",0,'Section 4'!M$204)</f>
        <v>0</v>
      </c>
      <c r="N212" s="132"/>
    </row>
    <row r="213" spans="2:14" x14ac:dyDescent="0.2">
      <c r="B213" s="147" t="s">
        <v>279</v>
      </c>
      <c r="C213" s="113" t="s">
        <v>247</v>
      </c>
      <c r="D213" s="132">
        <f>IF('Section 5'!$D$204="",0,'Section 5'!$D$204)</f>
        <v>0</v>
      </c>
      <c r="E213" s="132">
        <f>IF('Section 5'!E$204="",0,'Section 5'!E$204)</f>
        <v>0</v>
      </c>
      <c r="F213" s="132">
        <f>IF('Section 5'!F$204="",0,'Section 5'!F$204)</f>
        <v>0</v>
      </c>
      <c r="G213" s="132">
        <f>IF('Section 5'!G$204="",0,'Section 5'!G$204)</f>
        <v>0</v>
      </c>
      <c r="H213" s="132">
        <f>IF('Section 5'!H$204="",0,'Section 5'!H$204)</f>
        <v>0</v>
      </c>
      <c r="I213" s="132">
        <f>IF('Section 5'!I$204="",0,'Section 5'!I$204)</f>
        <v>0</v>
      </c>
      <c r="J213" s="132">
        <f>IF('Section 5'!J$204="",0,'Section 5'!J$204)</f>
        <v>0</v>
      </c>
      <c r="K213" s="132">
        <f>IF('Section 5'!K$204="",0,'Section 5'!K$204)</f>
        <v>0</v>
      </c>
      <c r="L213" s="132">
        <f>IF('Section 5'!L$204="",0,'Section 5'!L$204)</f>
        <v>0</v>
      </c>
      <c r="M213" s="132">
        <f>IF('Section 5'!M$204="",0,'Section 5'!M$204)</f>
        <v>0</v>
      </c>
      <c r="N213" s="132"/>
    </row>
    <row r="214" spans="2:14" x14ac:dyDescent="0.2">
      <c r="B214" s="147" t="s">
        <v>280</v>
      </c>
      <c r="C214" s="113" t="s">
        <v>247</v>
      </c>
      <c r="D214" s="132">
        <f>IF('Section 6'!$D$204="",0,'Section 6'!$D$204)</f>
        <v>0</v>
      </c>
      <c r="E214" s="132">
        <f>IF('Section 6'!E$204="",0,'Section 6'!E$204)</f>
        <v>0</v>
      </c>
      <c r="F214" s="132">
        <f>IF('Section 6'!F$204="",0,'Section 6'!F$204)</f>
        <v>0</v>
      </c>
      <c r="G214" s="132">
        <f>IF('Section 6'!G$204="",0,'Section 6'!G$204)</f>
        <v>0</v>
      </c>
      <c r="H214" s="132">
        <f>IF('Section 6'!H$204="",0,'Section 6'!H$204)</f>
        <v>0</v>
      </c>
      <c r="I214" s="132">
        <f>IF('Section 6'!I$204="",0,'Section 6'!I$204)</f>
        <v>0</v>
      </c>
      <c r="J214" s="132">
        <f>IF('Section 6'!J$204="",0,'Section 6'!J$204)</f>
        <v>0</v>
      </c>
      <c r="K214" s="132">
        <f>IF('Section 6'!K$204="",0,'Section 6'!K$204)</f>
        <v>0</v>
      </c>
      <c r="L214" s="132">
        <f>IF('Section 6'!L$204="",0,'Section 6'!L$204)</f>
        <v>0</v>
      </c>
      <c r="M214" s="132">
        <f>IF('Section 6'!M$204="",0,'Section 6'!M$204)</f>
        <v>0</v>
      </c>
      <c r="N214" s="132"/>
    </row>
    <row r="215" spans="2:14" x14ac:dyDescent="0.2">
      <c r="B215" s="147" t="s">
        <v>281</v>
      </c>
      <c r="C215" s="113" t="s">
        <v>247</v>
      </c>
      <c r="D215" s="132">
        <f>IF('Section 7'!$D$204="",0,'Section 7'!$D$204)</f>
        <v>0</v>
      </c>
      <c r="E215" s="132">
        <f>IF('Section 7'!E$204="",0,'Section 7'!E$204)</f>
        <v>0</v>
      </c>
      <c r="F215" s="132">
        <f>IF('Section 7'!F$204="",0,'Section 7'!F$204)</f>
        <v>0</v>
      </c>
      <c r="G215" s="132">
        <f>IF('Section 7'!G$204="",0,'Section 7'!G$204)</f>
        <v>0</v>
      </c>
      <c r="H215" s="132">
        <f>IF('Section 7'!H$204="",0,'Section 7'!H$204)</f>
        <v>0</v>
      </c>
      <c r="I215" s="132">
        <f>IF('Section 7'!I$204="",0,'Section 7'!I$204)</f>
        <v>0</v>
      </c>
      <c r="J215" s="132">
        <f>IF('Section 7'!J$204="",0,'Section 7'!J$204)</f>
        <v>0</v>
      </c>
      <c r="K215" s="132">
        <f>IF('Section 7'!K$204="",0,'Section 7'!K$204)</f>
        <v>0</v>
      </c>
      <c r="L215" s="132">
        <f>IF('Section 7'!L$204="",0,'Section 7'!L$204)</f>
        <v>0</v>
      </c>
      <c r="M215" s="132">
        <f>IF('Section 7'!M$204="",0,'Section 7'!M$204)</f>
        <v>0</v>
      </c>
      <c r="N215" s="132"/>
    </row>
    <row r="216" spans="2:14" x14ac:dyDescent="0.2">
      <c r="B216" s="147" t="s">
        <v>282</v>
      </c>
      <c r="C216" s="113" t="s">
        <v>247</v>
      </c>
      <c r="D216" s="132">
        <f>IF('Section 8'!$D$204="",0,'Section 8'!$D$204)</f>
        <v>0</v>
      </c>
      <c r="E216" s="132">
        <f>IF('Section 8'!E$204="",0,'Section 8'!E$204)</f>
        <v>0</v>
      </c>
      <c r="F216" s="132">
        <f>IF('Section 8'!F$204="",0,'Section 8'!F$204)</f>
        <v>0</v>
      </c>
      <c r="G216" s="132">
        <f>IF('Section 8'!G$204="",0,'Section 8'!G$204)</f>
        <v>0</v>
      </c>
      <c r="H216" s="132">
        <f>IF('Section 8'!H$204="",0,'Section 8'!H$204)</f>
        <v>0</v>
      </c>
      <c r="I216" s="132">
        <f>IF('Section 8'!I$204="",0,'Section 8'!I$204)</f>
        <v>0</v>
      </c>
      <c r="J216" s="132">
        <f>IF('Section 8'!J$204="",0,'Section 8'!J$204)</f>
        <v>0</v>
      </c>
      <c r="K216" s="132">
        <f>IF('Section 8'!K$204="",0,'Section 8'!K$204)</f>
        <v>0</v>
      </c>
      <c r="L216" s="132">
        <f>IF('Section 8'!L$204="",0,'Section 8'!L$204)</f>
        <v>0</v>
      </c>
      <c r="M216" s="132">
        <f>IF('Section 8'!M$204="",0,'Section 8'!M$204)</f>
        <v>0</v>
      </c>
      <c r="N216" s="132"/>
    </row>
    <row r="217" spans="2:14" x14ac:dyDescent="0.2">
      <c r="B217" s="147" t="s">
        <v>283</v>
      </c>
      <c r="C217" s="113" t="s">
        <v>247</v>
      </c>
      <c r="D217" s="132">
        <f>IF('Section 9'!$D$204="",0,'Section 9'!$D$204)</f>
        <v>0</v>
      </c>
      <c r="E217" s="132">
        <f>IF('Section 9'!E$204="",0,'Section 9'!E$204)</f>
        <v>0</v>
      </c>
      <c r="F217" s="132">
        <f>IF('Section 9'!F$204="",0,'Section 9'!F$204)</f>
        <v>0</v>
      </c>
      <c r="G217" s="132">
        <f>IF('Section 9'!G$204="",0,'Section 9'!G$204)</f>
        <v>0</v>
      </c>
      <c r="H217" s="132">
        <f>IF('Section 9'!H$204="",0,'Section 9'!H$204)</f>
        <v>0</v>
      </c>
      <c r="I217" s="132">
        <f>IF('Section 9'!I$204="",0,'Section 9'!I$204)</f>
        <v>0</v>
      </c>
      <c r="J217" s="132">
        <f>IF('Section 9'!J$204="",0,'Section 9'!J$204)</f>
        <v>0</v>
      </c>
      <c r="K217" s="132">
        <f>IF('Section 9'!K$204="",0,'Section 9'!K$204)</f>
        <v>0</v>
      </c>
      <c r="L217" s="132">
        <f>IF('Section 9'!L$204="",0,'Section 9'!L$204)</f>
        <v>0</v>
      </c>
      <c r="M217" s="132">
        <f>IF('Section 9'!M$204="",0,'Section 9'!M$204)</f>
        <v>0</v>
      </c>
      <c r="N217" s="132"/>
    </row>
    <row r="218" spans="2:14" x14ac:dyDescent="0.2">
      <c r="B218" s="147" t="s">
        <v>284</v>
      </c>
      <c r="C218" s="113" t="s">
        <v>247</v>
      </c>
      <c r="D218" s="132">
        <f>IF('Section 10'!$D$204="",0,'Section 10'!$D$204)</f>
        <v>0</v>
      </c>
      <c r="E218" s="132">
        <f>IF('Section 10'!E$204="",0,'Section 10'!E$204)</f>
        <v>0</v>
      </c>
      <c r="F218" s="132">
        <f>IF('Section 10'!F$204="",0,'Section 10'!F$204)</f>
        <v>0</v>
      </c>
      <c r="G218" s="132">
        <f>IF('Section 10'!G$204="",0,'Section 10'!G$204)</f>
        <v>0</v>
      </c>
      <c r="H218" s="132">
        <f>IF('Section 10'!H$204="",0,'Section 10'!H$204)</f>
        <v>0</v>
      </c>
      <c r="I218" s="132">
        <f>IF('Section 10'!I$204="",0,'Section 10'!I$204)</f>
        <v>0</v>
      </c>
      <c r="J218" s="132">
        <f>IF('Section 10'!J$204="",0,'Section 10'!J$204)</f>
        <v>0</v>
      </c>
      <c r="K218" s="132">
        <f>IF('Section 10'!K$204="",0,'Section 10'!K$204)</f>
        <v>0</v>
      </c>
      <c r="L218" s="132">
        <f>IF('Section 10'!L$204="",0,'Section 10'!L$204)</f>
        <v>0</v>
      </c>
      <c r="M218" s="132">
        <f>IF('Section 10'!M$204="",0,'Section 10'!M$204)</f>
        <v>0</v>
      </c>
      <c r="N218" s="132"/>
    </row>
    <row r="219" spans="2:14" x14ac:dyDescent="0.2">
      <c r="B219" s="147" t="s">
        <v>285</v>
      </c>
      <c r="C219" s="113" t="s">
        <v>247</v>
      </c>
      <c r="D219" s="132">
        <f>IF('Section 11'!$D$204="",0,'Section 11'!$D$204)</f>
        <v>0</v>
      </c>
      <c r="E219" s="132">
        <f>IF('Section 11'!E$204="",0,'Section 11'!E$204)</f>
        <v>0</v>
      </c>
      <c r="F219" s="132">
        <f>IF('Section 11'!F$204="",0,'Section 11'!F$204)</f>
        <v>0</v>
      </c>
      <c r="G219" s="132">
        <f>IF('Section 11'!G$204="",0,'Section 11'!G$204)</f>
        <v>0</v>
      </c>
      <c r="H219" s="132">
        <f>IF('Section 11'!H$204="",0,'Section 11'!H$204)</f>
        <v>0</v>
      </c>
      <c r="I219" s="132">
        <f>IF('Section 11'!I$204="",0,'Section 11'!I$204)</f>
        <v>0</v>
      </c>
      <c r="J219" s="132">
        <f>IF('Section 11'!J$204="",0,'Section 11'!J$204)</f>
        <v>0</v>
      </c>
      <c r="K219" s="132">
        <f>IF('Section 11'!K$204="",0,'Section 11'!K$204)</f>
        <v>0</v>
      </c>
      <c r="L219" s="132">
        <f>IF('Section 11'!L$204="",0,'Section 11'!L$204)</f>
        <v>0</v>
      </c>
      <c r="M219" s="132">
        <f>IF('Section 11'!M$204="",0,'Section 11'!M$204)</f>
        <v>0</v>
      </c>
      <c r="N219" s="132"/>
    </row>
    <row r="220" spans="2:14" x14ac:dyDescent="0.2">
      <c r="B220" s="147" t="s">
        <v>286</v>
      </c>
      <c r="C220" s="113" t="s">
        <v>247</v>
      </c>
      <c r="D220" s="132">
        <f>IF('Section 12'!$D$204="",0,'Section 12'!$D$204)</f>
        <v>0</v>
      </c>
      <c r="E220" s="132">
        <f>IF('Section 12'!E$204="",0,'Section 12'!E$204)</f>
        <v>0</v>
      </c>
      <c r="F220" s="132">
        <f>IF('Section 12'!F$204="",0,'Section 12'!F$204)</f>
        <v>0</v>
      </c>
      <c r="G220" s="132">
        <f>IF('Section 12'!G$204="",0,'Section 12'!G$204)</f>
        <v>0</v>
      </c>
      <c r="H220" s="132">
        <f>IF('Section 12'!H$204="",0,'Section 12'!H$204)</f>
        <v>0</v>
      </c>
      <c r="I220" s="132">
        <f>IF('Section 12'!I$204="",0,'Section 12'!I$204)</f>
        <v>0</v>
      </c>
      <c r="J220" s="132">
        <f>IF('Section 12'!J$204="",0,'Section 12'!J$204)</f>
        <v>0</v>
      </c>
      <c r="K220" s="132">
        <f>IF('Section 12'!K$204="",0,'Section 12'!K$204)</f>
        <v>0</v>
      </c>
      <c r="L220" s="132">
        <f>IF('Section 12'!L$204="",0,'Section 12'!L$204)</f>
        <v>0</v>
      </c>
      <c r="M220" s="132">
        <f>IF('Section 12'!M$204="",0,'Section 12'!M$204)</f>
        <v>0</v>
      </c>
      <c r="N220" s="132"/>
    </row>
    <row r="221" spans="2:14" x14ac:dyDescent="0.2">
      <c r="B221" s="147"/>
      <c r="C221" s="113"/>
      <c r="D221" s="132"/>
      <c r="E221" s="132"/>
      <c r="F221" s="132"/>
      <c r="G221" s="132"/>
      <c r="H221" s="132"/>
      <c r="I221" s="132"/>
      <c r="J221" s="132"/>
      <c r="K221" s="132"/>
      <c r="L221" s="132"/>
      <c r="M221" s="132"/>
      <c r="N221" s="132"/>
    </row>
    <row r="222" spans="2:14" x14ac:dyDescent="0.2">
      <c r="B222" s="147" t="s">
        <v>230</v>
      </c>
      <c r="C222" s="113" t="s">
        <v>245</v>
      </c>
      <c r="D222" s="132">
        <f t="shared" ref="D222:M222" si="34">IF(D205="",0,D205)</f>
        <v>0</v>
      </c>
      <c r="E222" s="132">
        <f t="shared" si="34"/>
        <v>0</v>
      </c>
      <c r="F222" s="132">
        <f t="shared" si="34"/>
        <v>0</v>
      </c>
      <c r="G222" s="132">
        <f t="shared" si="34"/>
        <v>0</v>
      </c>
      <c r="H222" s="132">
        <f t="shared" si="34"/>
        <v>0</v>
      </c>
      <c r="I222" s="132">
        <f t="shared" si="34"/>
        <v>0</v>
      </c>
      <c r="J222" s="132">
        <f t="shared" si="34"/>
        <v>0</v>
      </c>
      <c r="K222" s="132">
        <f t="shared" si="34"/>
        <v>0</v>
      </c>
      <c r="L222" s="132">
        <f t="shared" si="34"/>
        <v>0</v>
      </c>
      <c r="M222" s="132">
        <f t="shared" si="34"/>
        <v>0</v>
      </c>
      <c r="N222" s="132"/>
    </row>
    <row r="223" spans="2:14" x14ac:dyDescent="0.2">
      <c r="B223" s="147" t="s">
        <v>231</v>
      </c>
      <c r="C223" s="113" t="s">
        <v>245</v>
      </c>
      <c r="D223" s="132">
        <f>IF('Section 2'!D$205="",0,'Section 2'!D$205)</f>
        <v>0</v>
      </c>
      <c r="E223" s="132">
        <f>IF('Section 2'!E$205="",0,'Section 2'!E$205)</f>
        <v>0</v>
      </c>
      <c r="F223" s="132">
        <f>IF('Section 2'!F$205="",0,'Section 2'!F$205)</f>
        <v>0</v>
      </c>
      <c r="G223" s="132">
        <f>IF('Section 2'!G$205="",0,'Section 2'!G$205)</f>
        <v>0</v>
      </c>
      <c r="H223" s="132">
        <f>IF('Section 2'!H$205="",0,'Section 2'!H$205)</f>
        <v>0</v>
      </c>
      <c r="I223" s="132">
        <f>IF('Section 2'!I$205="",0,'Section 2'!I$205)</f>
        <v>0</v>
      </c>
      <c r="J223" s="132">
        <f>IF('Section 2'!J$205="",0,'Section 2'!J$205)</f>
        <v>0</v>
      </c>
      <c r="K223" s="132">
        <f>IF('Section 2'!K$205="",0,'Section 2'!K$205)</f>
        <v>0</v>
      </c>
      <c r="L223" s="132">
        <f>IF('Section 2'!L$205="",0,'Section 2'!L$205)</f>
        <v>0</v>
      </c>
      <c r="M223" s="132">
        <f>IF('Section 2'!M$205="",0,'Section 2'!M$205)</f>
        <v>0</v>
      </c>
      <c r="N223" s="132"/>
    </row>
    <row r="224" spans="2:14" x14ac:dyDescent="0.2">
      <c r="B224" s="147" t="s">
        <v>232</v>
      </c>
      <c r="C224" s="113" t="s">
        <v>245</v>
      </c>
      <c r="D224" s="132">
        <f>IF('Section 3'!D$205="",0,'Section 3'!D$205)</f>
        <v>0</v>
      </c>
      <c r="E224" s="132">
        <f>IF('Section 3'!E$205="",0,'Section 3'!E$205)</f>
        <v>0</v>
      </c>
      <c r="F224" s="132">
        <f>IF('Section 3'!F$205="",0,'Section 3'!F$205)</f>
        <v>0</v>
      </c>
      <c r="G224" s="132">
        <f>IF('Section 3'!G$205="",0,'Section 3'!G$205)</f>
        <v>0</v>
      </c>
      <c r="H224" s="132">
        <f>IF('Section 3'!H$205="",0,'Section 3'!H$205)</f>
        <v>0</v>
      </c>
      <c r="I224" s="132">
        <f>IF('Section 3'!I$205="",0,'Section 3'!I$205)</f>
        <v>0</v>
      </c>
      <c r="J224" s="132">
        <f>IF('Section 3'!J$205="",0,'Section 3'!J$205)</f>
        <v>0</v>
      </c>
      <c r="K224" s="132">
        <f>IF('Section 3'!K$205="",0,'Section 3'!K$205)</f>
        <v>0</v>
      </c>
      <c r="L224" s="132">
        <f>IF('Section 3'!L$205="",0,'Section 3'!L$205)</f>
        <v>0</v>
      </c>
      <c r="M224" s="132">
        <f>IF('Section 3'!M$205="",0,'Section 3'!M$205)</f>
        <v>0</v>
      </c>
      <c r="N224" s="132"/>
    </row>
    <row r="225" spans="2:14" x14ac:dyDescent="0.2">
      <c r="B225" s="147" t="s">
        <v>233</v>
      </c>
      <c r="C225" s="113" t="s">
        <v>245</v>
      </c>
      <c r="D225" s="132">
        <f>IF('Section 4'!D$205="",0,'Section 4'!D$205)</f>
        <v>0</v>
      </c>
      <c r="E225" s="132">
        <f>IF('Section 4'!E$205="",0,'Section 4'!E$205)</f>
        <v>0</v>
      </c>
      <c r="F225" s="132">
        <f>IF('Section 4'!F$205="",0,'Section 4'!F$205)</f>
        <v>0</v>
      </c>
      <c r="G225" s="132">
        <f>IF('Section 4'!G$205="",0,'Section 4'!G$205)</f>
        <v>0</v>
      </c>
      <c r="H225" s="132">
        <f>IF('Section 4'!H$205="",0,'Section 4'!H$205)</f>
        <v>0</v>
      </c>
      <c r="I225" s="132">
        <f>IF('Section 4'!I$205="",0,'Section 4'!I$205)</f>
        <v>0</v>
      </c>
      <c r="J225" s="132">
        <f>IF('Section 4'!J$205="",0,'Section 4'!J$205)</f>
        <v>0</v>
      </c>
      <c r="K225" s="132">
        <f>IF('Section 4'!K$205="",0,'Section 4'!K$205)</f>
        <v>0</v>
      </c>
      <c r="L225" s="132">
        <f>IF('Section 4'!L$205="",0,'Section 4'!L$205)</f>
        <v>0</v>
      </c>
      <c r="M225" s="132">
        <f>IF('Section 4'!M$205="",0,'Section 4'!M$205)</f>
        <v>0</v>
      </c>
      <c r="N225" s="111"/>
    </row>
    <row r="226" spans="2:14" x14ac:dyDescent="0.2">
      <c r="B226" s="147" t="s">
        <v>279</v>
      </c>
      <c r="C226" s="113" t="s">
        <v>245</v>
      </c>
      <c r="D226" s="132">
        <f>IF('Section 5'!D$205="",0,'Section 5'!D$205)</f>
        <v>0</v>
      </c>
      <c r="E226" s="132">
        <f>IF('Section 5'!E$205="",0,'Section 5'!E$205)</f>
        <v>0</v>
      </c>
      <c r="F226" s="132">
        <f>IF('Section 5'!F$205="",0,'Section 5'!F$205)</f>
        <v>0</v>
      </c>
      <c r="G226" s="132">
        <f>IF('Section 5'!G$205="",0,'Section 5'!G$205)</f>
        <v>0</v>
      </c>
      <c r="H226" s="132">
        <f>IF('Section 5'!H$205="",0,'Section 5'!H$205)</f>
        <v>0</v>
      </c>
      <c r="I226" s="132">
        <f>IF('Section 5'!I$205="",0,'Section 5'!I$205)</f>
        <v>0</v>
      </c>
      <c r="J226" s="132">
        <f>IF('Section 5'!J$205="",0,'Section 5'!J$205)</f>
        <v>0</v>
      </c>
      <c r="K226" s="132">
        <f>IF('Section 5'!K$205="",0,'Section 5'!K$205)</f>
        <v>0</v>
      </c>
      <c r="L226" s="132">
        <f>IF('Section 5'!L$205="",0,'Section 5'!L$205)</f>
        <v>0</v>
      </c>
      <c r="M226" s="132">
        <f>IF('Section 5'!M$205="",0,'Section 5'!M$205)</f>
        <v>0</v>
      </c>
      <c r="N226" s="132"/>
    </row>
    <row r="227" spans="2:14" x14ac:dyDescent="0.2">
      <c r="B227" s="147" t="s">
        <v>280</v>
      </c>
      <c r="C227" s="113" t="s">
        <v>245</v>
      </c>
      <c r="D227" s="132">
        <f>IF('Section 6'!D$205="",0,'Section 6'!D$205)</f>
        <v>0</v>
      </c>
      <c r="E227" s="132">
        <f>IF('Section 6'!E$205="",0,'Section 6'!E$205)</f>
        <v>0</v>
      </c>
      <c r="F227" s="132">
        <f>IF('Section 6'!F$205="",0,'Section 6'!F$205)</f>
        <v>0</v>
      </c>
      <c r="G227" s="132">
        <f>IF('Section 6'!G$205="",0,'Section 6'!G$205)</f>
        <v>0</v>
      </c>
      <c r="H227" s="132">
        <f>IF('Section 6'!H$205="",0,'Section 6'!H$205)</f>
        <v>0</v>
      </c>
      <c r="I227" s="132">
        <f>IF('Section 6'!I$205="",0,'Section 6'!I$205)</f>
        <v>0</v>
      </c>
      <c r="J227" s="132">
        <f>IF('Section 6'!J$205="",0,'Section 6'!J$205)</f>
        <v>0</v>
      </c>
      <c r="K227" s="132">
        <f>IF('Section 6'!K$205="",0,'Section 6'!K$205)</f>
        <v>0</v>
      </c>
      <c r="L227" s="132">
        <f>IF('Section 6'!L$205="",0,'Section 6'!L$205)</f>
        <v>0</v>
      </c>
      <c r="M227" s="132">
        <f>IF('Section 6'!M$205="",0,'Section 6'!M$205)</f>
        <v>0</v>
      </c>
      <c r="N227" s="132"/>
    </row>
    <row r="228" spans="2:14" x14ac:dyDescent="0.2">
      <c r="B228" s="147" t="s">
        <v>281</v>
      </c>
      <c r="C228" s="113" t="s">
        <v>245</v>
      </c>
      <c r="D228" s="132">
        <f>IF('Section 7'!D$205="",0,'Section 7'!D$205)</f>
        <v>0</v>
      </c>
      <c r="E228" s="132">
        <f>IF('Section 7'!E$205="",0,'Section 7'!E$205)</f>
        <v>0</v>
      </c>
      <c r="F228" s="132">
        <f>IF('Section 7'!F$205="",0,'Section 7'!F$205)</f>
        <v>0</v>
      </c>
      <c r="G228" s="132">
        <f>IF('Section 7'!G$205="",0,'Section 7'!G$205)</f>
        <v>0</v>
      </c>
      <c r="H228" s="132">
        <f>IF('Section 7'!H$205="",0,'Section 7'!H$205)</f>
        <v>0</v>
      </c>
      <c r="I228" s="132">
        <f>IF('Section 7'!I$205="",0,'Section 7'!I$205)</f>
        <v>0</v>
      </c>
      <c r="J228" s="132">
        <f>IF('Section 7'!J$205="",0,'Section 7'!J$205)</f>
        <v>0</v>
      </c>
      <c r="K228" s="132">
        <f>IF('Section 7'!K$205="",0,'Section 7'!K$205)</f>
        <v>0</v>
      </c>
      <c r="L228" s="132">
        <f>IF('Section 7'!L$205="",0,'Section 7'!L$205)</f>
        <v>0</v>
      </c>
      <c r="M228" s="132">
        <f>IF('Section 7'!M$205="",0,'Section 7'!M$205)</f>
        <v>0</v>
      </c>
      <c r="N228" s="132"/>
    </row>
    <row r="229" spans="2:14" x14ac:dyDescent="0.2">
      <c r="B229" s="147" t="s">
        <v>282</v>
      </c>
      <c r="C229" s="113" t="s">
        <v>245</v>
      </c>
      <c r="D229" s="132">
        <f>IF('Section 8'!D$205="",0,'Section 8'!D$205)</f>
        <v>0</v>
      </c>
      <c r="E229" s="132">
        <f>IF('Section 8'!E$205="",0,'Section 8'!E$205)</f>
        <v>0</v>
      </c>
      <c r="F229" s="132">
        <f>IF('Section 8'!F$205="",0,'Section 8'!F$205)</f>
        <v>0</v>
      </c>
      <c r="G229" s="132">
        <f>IF('Section 8'!G$205="",0,'Section 8'!G$205)</f>
        <v>0</v>
      </c>
      <c r="H229" s="132">
        <f>IF('Section 8'!H$205="",0,'Section 8'!H$205)</f>
        <v>0</v>
      </c>
      <c r="I229" s="132">
        <f>IF('Section 8'!I$205="",0,'Section 8'!I$205)</f>
        <v>0</v>
      </c>
      <c r="J229" s="132">
        <f>IF('Section 8'!J$205="",0,'Section 8'!J$205)</f>
        <v>0</v>
      </c>
      <c r="K229" s="132">
        <f>IF('Section 8'!K$205="",0,'Section 8'!K$205)</f>
        <v>0</v>
      </c>
      <c r="L229" s="132">
        <f>IF('Section 8'!L$205="",0,'Section 8'!L$205)</f>
        <v>0</v>
      </c>
      <c r="M229" s="132">
        <f>IF('Section 8'!M$205="",0,'Section 8'!M$205)</f>
        <v>0</v>
      </c>
      <c r="N229" s="132"/>
    </row>
    <row r="230" spans="2:14" x14ac:dyDescent="0.2">
      <c r="B230" s="147" t="s">
        <v>283</v>
      </c>
      <c r="C230" s="113" t="s">
        <v>245</v>
      </c>
      <c r="D230" s="132">
        <f>IF('Section 9'!D$205="",0,'Section 9'!D$205)</f>
        <v>0</v>
      </c>
      <c r="E230" s="132">
        <f>IF('Section 9'!E$205="",0,'Section 9'!E$205)</f>
        <v>0</v>
      </c>
      <c r="F230" s="132">
        <f>IF('Section 9'!F$205="",0,'Section 9'!F$205)</f>
        <v>0</v>
      </c>
      <c r="G230" s="132">
        <f>IF('Section 9'!G$205="",0,'Section 9'!G$205)</f>
        <v>0</v>
      </c>
      <c r="H230" s="132">
        <f>IF('Section 9'!H$205="",0,'Section 9'!H$205)</f>
        <v>0</v>
      </c>
      <c r="I230" s="132">
        <f>IF('Section 9'!I$205="",0,'Section 9'!I$205)</f>
        <v>0</v>
      </c>
      <c r="J230" s="132">
        <f>IF('Section 9'!J$205="",0,'Section 9'!J$205)</f>
        <v>0</v>
      </c>
      <c r="K230" s="132">
        <f>IF('Section 9'!K$205="",0,'Section 9'!K$205)</f>
        <v>0</v>
      </c>
      <c r="L230" s="132">
        <f>IF('Section 9'!L$205="",0,'Section 9'!L$205)</f>
        <v>0</v>
      </c>
      <c r="M230" s="132">
        <f>IF('Section 9'!M$205="",0,'Section 9'!M$205)</f>
        <v>0</v>
      </c>
      <c r="N230" s="132"/>
    </row>
    <row r="231" spans="2:14" x14ac:dyDescent="0.2">
      <c r="B231" s="147" t="s">
        <v>284</v>
      </c>
      <c r="C231" s="113" t="s">
        <v>245</v>
      </c>
      <c r="D231" s="132">
        <f>IF('Section 10'!D$205="",0,'Section 10'!D$205)</f>
        <v>0</v>
      </c>
      <c r="E231" s="132">
        <f>IF('Section 10'!E$205="",0,'Section 10'!E$205)</f>
        <v>0</v>
      </c>
      <c r="F231" s="132">
        <f>IF('Section 10'!F$205="",0,'Section 10'!F$205)</f>
        <v>0</v>
      </c>
      <c r="G231" s="132">
        <f>IF('Section 10'!G$205="",0,'Section 10'!G$205)</f>
        <v>0</v>
      </c>
      <c r="H231" s="132">
        <f>IF('Section 10'!H$205="",0,'Section 10'!H$205)</f>
        <v>0</v>
      </c>
      <c r="I231" s="132">
        <f>IF('Section 10'!I$205="",0,'Section 10'!I$205)</f>
        <v>0</v>
      </c>
      <c r="J231" s="132">
        <f>IF('Section 10'!J$205="",0,'Section 10'!J$205)</f>
        <v>0</v>
      </c>
      <c r="K231" s="132">
        <f>IF('Section 10'!K$205="",0,'Section 10'!K$205)</f>
        <v>0</v>
      </c>
      <c r="L231" s="132">
        <f>IF('Section 10'!L$205="",0,'Section 10'!L$205)</f>
        <v>0</v>
      </c>
      <c r="M231" s="132">
        <f>IF('Section 10'!M$205="",0,'Section 10'!M$205)</f>
        <v>0</v>
      </c>
      <c r="N231" s="132"/>
    </row>
    <row r="232" spans="2:14" x14ac:dyDescent="0.2">
      <c r="B232" s="147" t="s">
        <v>285</v>
      </c>
      <c r="C232" s="113" t="s">
        <v>245</v>
      </c>
      <c r="D232" s="132">
        <f>IF('Section 11'!D$205="",0,'Section 11'!D$205)</f>
        <v>0</v>
      </c>
      <c r="E232" s="132">
        <f>IF('Section 11'!E$205="",0,'Section 11'!E$205)</f>
        <v>0</v>
      </c>
      <c r="F232" s="132">
        <f>IF('Section 11'!F$205="",0,'Section 11'!F$205)</f>
        <v>0</v>
      </c>
      <c r="G232" s="132">
        <f>IF('Section 11'!G$205="",0,'Section 11'!G$205)</f>
        <v>0</v>
      </c>
      <c r="H232" s="132">
        <f>IF('Section 11'!H$205="",0,'Section 11'!H$205)</f>
        <v>0</v>
      </c>
      <c r="I232" s="132">
        <f>IF('Section 11'!I$205="",0,'Section 11'!I$205)</f>
        <v>0</v>
      </c>
      <c r="J232" s="132">
        <f>IF('Section 11'!J$205="",0,'Section 11'!J$205)</f>
        <v>0</v>
      </c>
      <c r="K232" s="132">
        <f>IF('Section 11'!K$205="",0,'Section 11'!K$205)</f>
        <v>0</v>
      </c>
      <c r="L232" s="132">
        <f>IF('Section 11'!L$205="",0,'Section 11'!L$205)</f>
        <v>0</v>
      </c>
      <c r="M232" s="132">
        <f>IF('Section 11'!M$205="",0,'Section 11'!M$205)</f>
        <v>0</v>
      </c>
      <c r="N232" s="132"/>
    </row>
    <row r="233" spans="2:14" x14ac:dyDescent="0.2">
      <c r="B233" s="147" t="s">
        <v>286</v>
      </c>
      <c r="C233" s="113" t="s">
        <v>245</v>
      </c>
      <c r="D233" s="132">
        <f>IF('Section 12'!D$205="",0,'Section 12'!D$205)</f>
        <v>0</v>
      </c>
      <c r="E233" s="132">
        <f>IF('Section 12'!E$205="",0,'Section 12'!E$205)</f>
        <v>0</v>
      </c>
      <c r="F233" s="132">
        <f>IF('Section 12'!F$205="",0,'Section 12'!F$205)</f>
        <v>0</v>
      </c>
      <c r="G233" s="132">
        <f>IF('Section 12'!G$205="",0,'Section 12'!G$205)</f>
        <v>0</v>
      </c>
      <c r="H233" s="132">
        <f>IF('Section 12'!H$205="",0,'Section 12'!H$205)</f>
        <v>0</v>
      </c>
      <c r="I233" s="132">
        <f>IF('Section 12'!I$205="",0,'Section 12'!I$205)</f>
        <v>0</v>
      </c>
      <c r="J233" s="132">
        <f>IF('Section 12'!J$205="",0,'Section 12'!J$205)</f>
        <v>0</v>
      </c>
      <c r="K233" s="132">
        <f>IF('Section 12'!K$205="",0,'Section 12'!K$205)</f>
        <v>0</v>
      </c>
      <c r="L233" s="132">
        <f>IF('Section 12'!L$205="",0,'Section 12'!L$205)</f>
        <v>0</v>
      </c>
      <c r="M233" s="132">
        <f>IF('Section 12'!M$205="",0,'Section 12'!M$205)</f>
        <v>0</v>
      </c>
      <c r="N233" s="132"/>
    </row>
    <row r="234" spans="2:14" x14ac:dyDescent="0.2">
      <c r="B234" s="147"/>
      <c r="C234" s="113"/>
      <c r="D234" s="146"/>
      <c r="E234" s="146"/>
      <c r="F234" s="146"/>
      <c r="G234" s="146"/>
      <c r="H234" s="146"/>
      <c r="I234" s="146"/>
      <c r="J234" s="146"/>
      <c r="K234" s="146"/>
      <c r="L234" s="146"/>
      <c r="M234" s="146"/>
      <c r="N234" s="111"/>
    </row>
    <row r="235" spans="2:14" x14ac:dyDescent="0.2">
      <c r="B235" s="147" t="s">
        <v>230</v>
      </c>
      <c r="C235" s="113" t="s">
        <v>246</v>
      </c>
      <c r="D235" s="132">
        <f t="shared" ref="D235:M235" si="35">IF(D206="",0,D206)</f>
        <v>0</v>
      </c>
      <c r="E235" s="132">
        <f t="shared" si="35"/>
        <v>0</v>
      </c>
      <c r="F235" s="132">
        <f t="shared" si="35"/>
        <v>0</v>
      </c>
      <c r="G235" s="132">
        <f t="shared" si="35"/>
        <v>0</v>
      </c>
      <c r="H235" s="132">
        <f t="shared" si="35"/>
        <v>0</v>
      </c>
      <c r="I235" s="132">
        <f t="shared" si="35"/>
        <v>0</v>
      </c>
      <c r="J235" s="132">
        <f t="shared" si="35"/>
        <v>0</v>
      </c>
      <c r="K235" s="132">
        <f t="shared" si="35"/>
        <v>0</v>
      </c>
      <c r="L235" s="132">
        <f t="shared" si="35"/>
        <v>0</v>
      </c>
      <c r="M235" s="132">
        <f t="shared" si="35"/>
        <v>0</v>
      </c>
      <c r="N235" s="132"/>
    </row>
    <row r="236" spans="2:14" x14ac:dyDescent="0.2">
      <c r="B236" s="147" t="s">
        <v>231</v>
      </c>
      <c r="C236" s="113" t="s">
        <v>246</v>
      </c>
      <c r="D236" s="132">
        <f>IF('Section 2'!D$206="",0,'Section 2'!D$206)</f>
        <v>0</v>
      </c>
      <c r="E236" s="132">
        <f>IF('Section 2'!E$206="",0,'Section 2'!E$206)</f>
        <v>0</v>
      </c>
      <c r="F236" s="132">
        <f>IF('Section 2'!F$206="",0,'Section 2'!F$206)</f>
        <v>0</v>
      </c>
      <c r="G236" s="132">
        <f>IF('Section 2'!G$206="",0,'Section 2'!G$206)</f>
        <v>0</v>
      </c>
      <c r="H236" s="132">
        <f>IF('Section 2'!H$206="",0,'Section 2'!H$206)</f>
        <v>0</v>
      </c>
      <c r="I236" s="132">
        <f>IF('Section 2'!I$206="",0,'Section 2'!I$206)</f>
        <v>0</v>
      </c>
      <c r="J236" s="132">
        <f>IF('Section 2'!J$206="",0,'Section 2'!J$206)</f>
        <v>0</v>
      </c>
      <c r="K236" s="132">
        <f>IF('Section 2'!K$206="",0,'Section 2'!K$206)</f>
        <v>0</v>
      </c>
      <c r="L236" s="132">
        <f>IF('Section 2'!L$206="",0,'Section 2'!L$206)</f>
        <v>0</v>
      </c>
      <c r="M236" s="132">
        <f>IF('Section 2'!M$206="",0,'Section 2'!M$206)</f>
        <v>0</v>
      </c>
      <c r="N236" s="132"/>
    </row>
    <row r="237" spans="2:14" x14ac:dyDescent="0.2">
      <c r="B237" s="147" t="s">
        <v>232</v>
      </c>
      <c r="C237" s="113" t="s">
        <v>246</v>
      </c>
      <c r="D237" s="132">
        <f>IF('Section 3'!D$206="",0,'Section 3'!D$206)</f>
        <v>0</v>
      </c>
      <c r="E237" s="132">
        <f>IF('Section 3'!E$206="",0,'Section 3'!E$206)</f>
        <v>0</v>
      </c>
      <c r="F237" s="132">
        <f>IF('Section 3'!F$206="",0,'Section 3'!F$206)</f>
        <v>0</v>
      </c>
      <c r="G237" s="132">
        <f>IF('Section 3'!G$206="",0,'Section 3'!G$206)</f>
        <v>0</v>
      </c>
      <c r="H237" s="132">
        <f>IF('Section 3'!H$206="",0,'Section 3'!H$206)</f>
        <v>0</v>
      </c>
      <c r="I237" s="132">
        <f>IF('Section 3'!I$206="",0,'Section 3'!I$206)</f>
        <v>0</v>
      </c>
      <c r="J237" s="132">
        <f>IF('Section 3'!J$206="",0,'Section 3'!J$206)</f>
        <v>0</v>
      </c>
      <c r="K237" s="132">
        <f>IF('Section 3'!K$206="",0,'Section 3'!K$206)</f>
        <v>0</v>
      </c>
      <c r="L237" s="132">
        <f>IF('Section 3'!L$206="",0,'Section 3'!L$206)</f>
        <v>0</v>
      </c>
      <c r="M237" s="132">
        <f>IF('Section 3'!M$206="",0,'Section 3'!M$206)</f>
        <v>0</v>
      </c>
      <c r="N237" s="132"/>
    </row>
    <row r="238" spans="2:14" x14ac:dyDescent="0.2">
      <c r="B238" s="147" t="s">
        <v>233</v>
      </c>
      <c r="C238" s="113" t="s">
        <v>246</v>
      </c>
      <c r="D238" s="132">
        <f>IF('Section 4'!D$206="",0,'Section 4'!D$206)</f>
        <v>0</v>
      </c>
      <c r="E238" s="132">
        <f>IF('Section 4'!E$206="",0,'Section 4'!E$206)</f>
        <v>0</v>
      </c>
      <c r="F238" s="132">
        <f>IF('Section 4'!F$206="",0,'Section 4'!F$206)</f>
        <v>0</v>
      </c>
      <c r="G238" s="132">
        <f>IF('Section 4'!G$206="",0,'Section 4'!G$206)</f>
        <v>0</v>
      </c>
      <c r="H238" s="132">
        <f>IF('Section 4'!H$206="",0,'Section 4'!H$206)</f>
        <v>0</v>
      </c>
      <c r="I238" s="132">
        <f>IF('Section 4'!I$206="",0,'Section 4'!I$206)</f>
        <v>0</v>
      </c>
      <c r="J238" s="132">
        <f>IF('Section 4'!J$206="",0,'Section 4'!J$206)</f>
        <v>0</v>
      </c>
      <c r="K238" s="132">
        <f>IF('Section 4'!K$206="",0,'Section 4'!K$206)</f>
        <v>0</v>
      </c>
      <c r="L238" s="132">
        <f>IF('Section 4'!L$206="",0,'Section 4'!L$206)</f>
        <v>0</v>
      </c>
      <c r="M238" s="132">
        <f>IF('Section 4'!M$206="",0,'Section 4'!M$206)</f>
        <v>0</v>
      </c>
      <c r="N238" s="111"/>
    </row>
    <row r="239" spans="2:14" x14ac:dyDescent="0.2">
      <c r="B239" s="147" t="s">
        <v>279</v>
      </c>
      <c r="C239" s="113" t="s">
        <v>246</v>
      </c>
      <c r="D239" s="132">
        <f>IF('Section 5'!D$206="",0,'Section 5'!D$206)</f>
        <v>0</v>
      </c>
      <c r="E239" s="132">
        <f>IF('Section 5'!E$206="",0,'Section 5'!E$206)</f>
        <v>0</v>
      </c>
      <c r="F239" s="132">
        <f>IF('Section 5'!F$206="",0,'Section 5'!F$206)</f>
        <v>0</v>
      </c>
      <c r="G239" s="132">
        <f>IF('Section 5'!G$206="",0,'Section 5'!G$206)</f>
        <v>0</v>
      </c>
      <c r="H239" s="132">
        <f>IF('Section 5'!H$206="",0,'Section 5'!H$206)</f>
        <v>0</v>
      </c>
      <c r="I239" s="132">
        <f>IF('Section 5'!I$206="",0,'Section 5'!I$206)</f>
        <v>0</v>
      </c>
      <c r="J239" s="132">
        <f>IF('Section 5'!J$206="",0,'Section 5'!J$206)</f>
        <v>0</v>
      </c>
      <c r="K239" s="132">
        <f>IF('Section 5'!K$206="",0,'Section 5'!K$206)</f>
        <v>0</v>
      </c>
      <c r="L239" s="132">
        <f>IF('Section 5'!L$206="",0,'Section 5'!L$206)</f>
        <v>0</v>
      </c>
      <c r="M239" s="132">
        <f>IF('Section 5'!M$206="",0,'Section 5'!M$206)</f>
        <v>0</v>
      </c>
      <c r="N239" s="132"/>
    </row>
    <row r="240" spans="2:14" x14ac:dyDescent="0.2">
      <c r="B240" s="147" t="s">
        <v>280</v>
      </c>
      <c r="C240" s="113" t="s">
        <v>246</v>
      </c>
      <c r="D240" s="132">
        <f>IF('Section 6'!D$206="",0,'Section 6'!D$206)</f>
        <v>0</v>
      </c>
      <c r="E240" s="132">
        <f>IF('Section 6'!E$206="",0,'Section 6'!E$206)</f>
        <v>0</v>
      </c>
      <c r="F240" s="132">
        <f>IF('Section 6'!F$206="",0,'Section 6'!F$206)</f>
        <v>0</v>
      </c>
      <c r="G240" s="132">
        <f>IF('Section 6'!G$206="",0,'Section 6'!G$206)</f>
        <v>0</v>
      </c>
      <c r="H240" s="132">
        <f>IF('Section 6'!H$206="",0,'Section 6'!H$206)</f>
        <v>0</v>
      </c>
      <c r="I240" s="132">
        <f>IF('Section 6'!I$206="",0,'Section 6'!I$206)</f>
        <v>0</v>
      </c>
      <c r="J240" s="132">
        <f>IF('Section 6'!J$206="",0,'Section 6'!J$206)</f>
        <v>0</v>
      </c>
      <c r="K240" s="132">
        <f>IF('Section 6'!K$206="",0,'Section 6'!K$206)</f>
        <v>0</v>
      </c>
      <c r="L240" s="132">
        <f>IF('Section 6'!L$206="",0,'Section 6'!L$206)</f>
        <v>0</v>
      </c>
      <c r="M240" s="132">
        <f>IF('Section 6'!M$206="",0,'Section 6'!M$206)</f>
        <v>0</v>
      </c>
      <c r="N240" s="132"/>
    </row>
    <row r="241" spans="1:28" x14ac:dyDescent="0.2">
      <c r="B241" s="147" t="s">
        <v>281</v>
      </c>
      <c r="C241" s="113" t="s">
        <v>246</v>
      </c>
      <c r="D241" s="132">
        <f>IF('Section 7'!D$206="",0,'Section 7'!D$206)</f>
        <v>0</v>
      </c>
      <c r="E241" s="132">
        <f>IF('Section 7'!E$206="",0,'Section 7'!E$206)</f>
        <v>0</v>
      </c>
      <c r="F241" s="132">
        <f>IF('Section 7'!F$206="",0,'Section 7'!F$206)</f>
        <v>0</v>
      </c>
      <c r="G241" s="132">
        <f>IF('Section 7'!G$206="",0,'Section 7'!G$206)</f>
        <v>0</v>
      </c>
      <c r="H241" s="132">
        <f>IF('Section 7'!H$206="",0,'Section 7'!H$206)</f>
        <v>0</v>
      </c>
      <c r="I241" s="132">
        <f>IF('Section 7'!I$206="",0,'Section 7'!I$206)</f>
        <v>0</v>
      </c>
      <c r="J241" s="132">
        <f>IF('Section 7'!J$206="",0,'Section 7'!J$206)</f>
        <v>0</v>
      </c>
      <c r="K241" s="132">
        <f>IF('Section 7'!K$206="",0,'Section 7'!K$206)</f>
        <v>0</v>
      </c>
      <c r="L241" s="132">
        <f>IF('Section 7'!L$206="",0,'Section 7'!L$206)</f>
        <v>0</v>
      </c>
      <c r="M241" s="132">
        <f>IF('Section 7'!M$206="",0,'Section 7'!M$206)</f>
        <v>0</v>
      </c>
      <c r="N241" s="132"/>
    </row>
    <row r="242" spans="1:28" x14ac:dyDescent="0.2">
      <c r="B242" s="147" t="s">
        <v>282</v>
      </c>
      <c r="C242" s="113" t="s">
        <v>246</v>
      </c>
      <c r="D242" s="132">
        <f>IF('Section 8'!D$206="",0,'Section 8'!D$206)</f>
        <v>0</v>
      </c>
      <c r="E242" s="132">
        <f>IF('Section 8'!E$206="",0,'Section 8'!E$206)</f>
        <v>0</v>
      </c>
      <c r="F242" s="132">
        <f>IF('Section 8'!F$206="",0,'Section 8'!F$206)</f>
        <v>0</v>
      </c>
      <c r="G242" s="132">
        <f>IF('Section 8'!G$206="",0,'Section 8'!G$206)</f>
        <v>0</v>
      </c>
      <c r="H242" s="132">
        <f>IF('Section 8'!H$206="",0,'Section 8'!H$206)</f>
        <v>0</v>
      </c>
      <c r="I242" s="132">
        <f>IF('Section 8'!I$206="",0,'Section 8'!I$206)</f>
        <v>0</v>
      </c>
      <c r="J242" s="132">
        <f>IF('Section 8'!J$206="",0,'Section 8'!J$206)</f>
        <v>0</v>
      </c>
      <c r="K242" s="132">
        <f>IF('Section 8'!K$206="",0,'Section 8'!K$206)</f>
        <v>0</v>
      </c>
      <c r="L242" s="132">
        <f>IF('Section 8'!L$206="",0,'Section 8'!L$206)</f>
        <v>0</v>
      </c>
      <c r="M242" s="132">
        <f>IF('Section 8'!M$206="",0,'Section 8'!M$206)</f>
        <v>0</v>
      </c>
      <c r="N242" s="132"/>
    </row>
    <row r="243" spans="1:28" x14ac:dyDescent="0.2">
      <c r="B243" s="147" t="s">
        <v>283</v>
      </c>
      <c r="C243" s="113" t="s">
        <v>246</v>
      </c>
      <c r="D243" s="132">
        <f>IF('Section 9'!D$206="",0,'Section 9'!D$206)</f>
        <v>0</v>
      </c>
      <c r="E243" s="132">
        <f>IF('Section 9'!E$206="",0,'Section 9'!E$206)</f>
        <v>0</v>
      </c>
      <c r="F243" s="132">
        <f>IF('Section 9'!F$206="",0,'Section 9'!F$206)</f>
        <v>0</v>
      </c>
      <c r="G243" s="132">
        <f>IF('Section 9'!G$206="",0,'Section 9'!G$206)</f>
        <v>0</v>
      </c>
      <c r="H243" s="132">
        <f>IF('Section 9'!H$206="",0,'Section 9'!H$206)</f>
        <v>0</v>
      </c>
      <c r="I243" s="132">
        <f>IF('Section 9'!I$206="",0,'Section 9'!I$206)</f>
        <v>0</v>
      </c>
      <c r="J243" s="132">
        <f>IF('Section 9'!J$206="",0,'Section 9'!J$206)</f>
        <v>0</v>
      </c>
      <c r="K243" s="132">
        <f>IF('Section 9'!K$206="",0,'Section 9'!K$206)</f>
        <v>0</v>
      </c>
      <c r="L243" s="132">
        <f>IF('Section 9'!L$206="",0,'Section 9'!L$206)</f>
        <v>0</v>
      </c>
      <c r="M243" s="132">
        <f>IF('Section 9'!M$206="",0,'Section 9'!M$206)</f>
        <v>0</v>
      </c>
      <c r="N243" s="132"/>
    </row>
    <row r="244" spans="1:28" x14ac:dyDescent="0.2">
      <c r="B244" s="147" t="s">
        <v>284</v>
      </c>
      <c r="C244" s="113" t="s">
        <v>246</v>
      </c>
      <c r="D244" s="132">
        <f>IF('Section 10'!D$206="",0,'Section 10'!D$206)</f>
        <v>0</v>
      </c>
      <c r="E244" s="132">
        <f>IF('Section 10'!E$206="",0,'Section 10'!E$206)</f>
        <v>0</v>
      </c>
      <c r="F244" s="132">
        <f>IF('Section 10'!F$206="",0,'Section 10'!F$206)</f>
        <v>0</v>
      </c>
      <c r="G244" s="132">
        <f>IF('Section 10'!G$206="",0,'Section 10'!G$206)</f>
        <v>0</v>
      </c>
      <c r="H244" s="132">
        <f>IF('Section 10'!H$206="",0,'Section 10'!H$206)</f>
        <v>0</v>
      </c>
      <c r="I244" s="132">
        <f>IF('Section 10'!I$206="",0,'Section 10'!I$206)</f>
        <v>0</v>
      </c>
      <c r="J244" s="132">
        <f>IF('Section 10'!J$206="",0,'Section 10'!J$206)</f>
        <v>0</v>
      </c>
      <c r="K244" s="132">
        <f>IF('Section 10'!K$206="",0,'Section 10'!K$206)</f>
        <v>0</v>
      </c>
      <c r="L244" s="132">
        <f>IF('Section 10'!L$206="",0,'Section 10'!L$206)</f>
        <v>0</v>
      </c>
      <c r="M244" s="132">
        <f>IF('Section 10'!M$206="",0,'Section 10'!M$206)</f>
        <v>0</v>
      </c>
      <c r="N244" s="132"/>
    </row>
    <row r="245" spans="1:28" x14ac:dyDescent="0.2">
      <c r="B245" s="147" t="s">
        <v>285</v>
      </c>
      <c r="C245" s="113" t="s">
        <v>246</v>
      </c>
      <c r="D245" s="132">
        <f>IF('Section 11'!D$206="",0,'Section 11'!D$206)</f>
        <v>0</v>
      </c>
      <c r="E245" s="132">
        <f>IF('Section 11'!E$206="",0,'Section 11'!E$206)</f>
        <v>0</v>
      </c>
      <c r="F245" s="132">
        <f>IF('Section 11'!F$206="",0,'Section 11'!F$206)</f>
        <v>0</v>
      </c>
      <c r="G245" s="132">
        <f>IF('Section 11'!G$206="",0,'Section 11'!G$206)</f>
        <v>0</v>
      </c>
      <c r="H245" s="132">
        <f>IF('Section 11'!H$206="",0,'Section 11'!H$206)</f>
        <v>0</v>
      </c>
      <c r="I245" s="132">
        <f>IF('Section 11'!I$206="",0,'Section 11'!I$206)</f>
        <v>0</v>
      </c>
      <c r="J245" s="132">
        <f>IF('Section 11'!J$206="",0,'Section 11'!J$206)</f>
        <v>0</v>
      </c>
      <c r="K245" s="132">
        <f>IF('Section 11'!K$206="",0,'Section 11'!K$206)</f>
        <v>0</v>
      </c>
      <c r="L245" s="132">
        <f>IF('Section 11'!L$206="",0,'Section 11'!L$206)</f>
        <v>0</v>
      </c>
      <c r="M245" s="132">
        <f>IF('Section 11'!M$206="",0,'Section 11'!M$206)</f>
        <v>0</v>
      </c>
      <c r="N245" s="132"/>
    </row>
    <row r="246" spans="1:28" x14ac:dyDescent="0.2">
      <c r="B246" s="147" t="s">
        <v>286</v>
      </c>
      <c r="C246" s="113" t="s">
        <v>246</v>
      </c>
      <c r="D246" s="132">
        <f>IF('Section 12'!D$206="",0,'Section 12'!D$206)</f>
        <v>0</v>
      </c>
      <c r="E246" s="132">
        <f>IF('Section 12'!E$206="",0,'Section 12'!E$206)</f>
        <v>0</v>
      </c>
      <c r="F246" s="132">
        <f>IF('Section 12'!F$206="",0,'Section 12'!F$206)</f>
        <v>0</v>
      </c>
      <c r="G246" s="132">
        <f>IF('Section 12'!G$206="",0,'Section 12'!G$206)</f>
        <v>0</v>
      </c>
      <c r="H246" s="132">
        <f>IF('Section 12'!H$206="",0,'Section 12'!H$206)</f>
        <v>0</v>
      </c>
      <c r="I246" s="132">
        <f>IF('Section 12'!I$206="",0,'Section 12'!I$206)</f>
        <v>0</v>
      </c>
      <c r="J246" s="132">
        <f>IF('Section 12'!J$206="",0,'Section 12'!J$206)</f>
        <v>0</v>
      </c>
      <c r="K246" s="132">
        <f>IF('Section 12'!K$206="",0,'Section 12'!K$206)</f>
        <v>0</v>
      </c>
      <c r="L246" s="132">
        <f>IF('Section 12'!L$206="",0,'Section 12'!L$206)</f>
        <v>0</v>
      </c>
      <c r="M246" s="132">
        <f>IF('Section 12'!M$206="",0,'Section 12'!M$206)</f>
        <v>0</v>
      </c>
      <c r="N246" s="132"/>
    </row>
    <row r="247" spans="1:28" x14ac:dyDescent="0.2">
      <c r="C247" s="130"/>
      <c r="D247" s="131" t="s">
        <v>31</v>
      </c>
      <c r="E247" s="131" t="s">
        <v>32</v>
      </c>
      <c r="F247" s="131" t="s">
        <v>33</v>
      </c>
      <c r="G247" s="131" t="s">
        <v>35</v>
      </c>
      <c r="H247" s="131" t="s">
        <v>36</v>
      </c>
      <c r="I247" s="131" t="s">
        <v>141</v>
      </c>
      <c r="J247" s="131" t="s">
        <v>142</v>
      </c>
      <c r="K247" s="131" t="s">
        <v>143</v>
      </c>
      <c r="L247" s="131" t="s">
        <v>144</v>
      </c>
      <c r="M247" s="131" t="s">
        <v>145</v>
      </c>
      <c r="N247" s="131"/>
    </row>
    <row r="248" spans="1:28" ht="15" customHeight="1" x14ac:dyDescent="0.2">
      <c r="A248" s="449" t="s">
        <v>229</v>
      </c>
      <c r="B248" s="450"/>
      <c r="C248" s="113" t="s">
        <v>247</v>
      </c>
      <c r="D248" s="132" t="e">
        <f>AVERAGEIF(D209:D220,"&lt;&gt;0")</f>
        <v>#DIV/0!</v>
      </c>
      <c r="E248" s="132" t="e">
        <f t="shared" ref="E248:M248" si="36">AVERAGEIF(E209:E220,"&lt;&gt;0")</f>
        <v>#DIV/0!</v>
      </c>
      <c r="F248" s="132" t="e">
        <f t="shared" si="36"/>
        <v>#DIV/0!</v>
      </c>
      <c r="G248" s="132" t="e">
        <f t="shared" si="36"/>
        <v>#DIV/0!</v>
      </c>
      <c r="H248" s="132" t="e">
        <f t="shared" si="36"/>
        <v>#DIV/0!</v>
      </c>
      <c r="I248" s="132" t="e">
        <f t="shared" si="36"/>
        <v>#DIV/0!</v>
      </c>
      <c r="J248" s="132" t="e">
        <f t="shared" si="36"/>
        <v>#DIV/0!</v>
      </c>
      <c r="K248" s="132" t="e">
        <f t="shared" si="36"/>
        <v>#DIV/0!</v>
      </c>
      <c r="L248" s="132" t="e">
        <f t="shared" si="36"/>
        <v>#DIV/0!</v>
      </c>
      <c r="M248" s="132" t="e">
        <f t="shared" si="36"/>
        <v>#DIV/0!</v>
      </c>
      <c r="N248" s="132"/>
    </row>
    <row r="249" spans="1:28" x14ac:dyDescent="0.2">
      <c r="C249" s="113" t="s">
        <v>245</v>
      </c>
      <c r="D249" s="132" t="e">
        <f>AVERAGEIF(D222:D233,"&lt;&gt;0")</f>
        <v>#DIV/0!</v>
      </c>
      <c r="E249" s="132" t="e">
        <f t="shared" ref="E249:AB249" si="37">AVERAGEIF(E222:E233,"&lt;&gt;0")</f>
        <v>#DIV/0!</v>
      </c>
      <c r="F249" s="132" t="e">
        <f t="shared" si="37"/>
        <v>#DIV/0!</v>
      </c>
      <c r="G249" s="132" t="e">
        <f t="shared" si="37"/>
        <v>#DIV/0!</v>
      </c>
      <c r="H249" s="132" t="e">
        <f t="shared" si="37"/>
        <v>#DIV/0!</v>
      </c>
      <c r="I249" s="132" t="e">
        <f t="shared" si="37"/>
        <v>#DIV/0!</v>
      </c>
      <c r="J249" s="132" t="e">
        <f t="shared" si="37"/>
        <v>#DIV/0!</v>
      </c>
      <c r="K249" s="132" t="e">
        <f t="shared" si="37"/>
        <v>#DIV/0!</v>
      </c>
      <c r="L249" s="132" t="e">
        <f t="shared" si="37"/>
        <v>#DIV/0!</v>
      </c>
      <c r="M249" s="132" t="e">
        <f t="shared" si="37"/>
        <v>#DIV/0!</v>
      </c>
      <c r="N249" s="132" t="e">
        <f t="shared" si="37"/>
        <v>#DIV/0!</v>
      </c>
      <c r="O249" s="132" t="e">
        <f t="shared" si="37"/>
        <v>#DIV/0!</v>
      </c>
      <c r="P249" s="132" t="e">
        <f t="shared" si="37"/>
        <v>#DIV/0!</v>
      </c>
      <c r="Q249" s="132" t="e">
        <f t="shared" si="37"/>
        <v>#DIV/0!</v>
      </c>
      <c r="R249" s="132" t="e">
        <f t="shared" si="37"/>
        <v>#DIV/0!</v>
      </c>
      <c r="S249" s="132" t="e">
        <f t="shared" si="37"/>
        <v>#DIV/0!</v>
      </c>
      <c r="T249" s="132" t="e">
        <f t="shared" si="37"/>
        <v>#DIV/0!</v>
      </c>
      <c r="U249" s="132" t="e">
        <f t="shared" si="37"/>
        <v>#DIV/0!</v>
      </c>
      <c r="V249" s="132" t="e">
        <f t="shared" si="37"/>
        <v>#DIV/0!</v>
      </c>
      <c r="W249" s="132" t="e">
        <f t="shared" si="37"/>
        <v>#DIV/0!</v>
      </c>
      <c r="X249" s="132" t="e">
        <f t="shared" si="37"/>
        <v>#DIV/0!</v>
      </c>
      <c r="Y249" s="132" t="e">
        <f t="shared" si="37"/>
        <v>#DIV/0!</v>
      </c>
      <c r="Z249" s="132" t="e">
        <f t="shared" si="37"/>
        <v>#DIV/0!</v>
      </c>
      <c r="AA249" s="132" t="e">
        <f t="shared" si="37"/>
        <v>#DIV/0!</v>
      </c>
      <c r="AB249" s="132" t="e">
        <f t="shared" si="37"/>
        <v>#DIV/0!</v>
      </c>
    </row>
    <row r="250" spans="1:28" x14ac:dyDescent="0.2">
      <c r="C250" s="113" t="s">
        <v>246</v>
      </c>
      <c r="D250" s="132">
        <f>SUM(D235:D246)</f>
        <v>0</v>
      </c>
      <c r="E250" s="132">
        <f>SUM(E235:E246)</f>
        <v>0</v>
      </c>
      <c r="F250" s="132">
        <f t="shared" ref="F250:M250" si="38">SUM(F235:F246)</f>
        <v>0</v>
      </c>
      <c r="G250" s="132">
        <f t="shared" si="38"/>
        <v>0</v>
      </c>
      <c r="H250" s="132">
        <f t="shared" si="38"/>
        <v>0</v>
      </c>
      <c r="I250" s="132">
        <f t="shared" si="38"/>
        <v>0</v>
      </c>
      <c r="J250" s="132">
        <f t="shared" si="38"/>
        <v>0</v>
      </c>
      <c r="K250" s="132">
        <f t="shared" si="38"/>
        <v>0</v>
      </c>
      <c r="L250" s="132">
        <f t="shared" si="38"/>
        <v>0</v>
      </c>
      <c r="M250" s="132">
        <f t="shared" si="38"/>
        <v>0</v>
      </c>
      <c r="N250" s="132"/>
    </row>
  </sheetData>
  <sheetProtection algorithmName="SHA-512" hashValue="xsKwZxxuQyimD0PY90ZLwEATVx9sKAjH1fk2zON3tnOseX4IhL/VNzvEMJu0uEf9gF+xK5eQuDS7HL1pPFCajg==" saltValue="0e3x5hYju90ingGbnR5Yxw==" spinCount="100000" sheet="1" objects="1" scenarios="1" selectLockedCells="1"/>
  <mergeCells count="10">
    <mergeCell ref="A1:H1"/>
    <mergeCell ref="A3:H3"/>
    <mergeCell ref="A4:H4"/>
    <mergeCell ref="A6:C6"/>
    <mergeCell ref="A2:H2"/>
    <mergeCell ref="A248:B248"/>
    <mergeCell ref="A204:B206"/>
    <mergeCell ref="A7:C7"/>
    <mergeCell ref="A8:C8"/>
    <mergeCell ref="A9:C9"/>
  </mergeCells>
  <phoneticPr fontId="22" type="noConversion"/>
  <dataValidations count="2">
    <dataValidation type="list" allowBlank="1" showInputMessage="1" showErrorMessage="1" sqref="D7:M7" xr:uid="{00000000-0002-0000-0300-000000000000}">
      <formula1>$N$6:$N$25</formula1>
    </dataValidation>
    <dataValidation type="list" allowBlank="1" showInputMessage="1" showErrorMessage="1" sqref="D8:M8" xr:uid="{00000000-0002-0000-0300-000001000000}">
      <formula1>$O$7:$O$16</formula1>
    </dataValidation>
  </dataValidations>
  <pageMargins left="0.75" right="0.75" top="1" bottom="1" header="0.5" footer="0.5"/>
  <pageSetup scale="92" orientation="landscape" r:id="rId1"/>
  <headerFooter alignWithMargins="0"/>
  <rowBreaks count="1" manualBreakCount="1">
    <brk id="114" max="12" man="1"/>
  </rowBreaks>
  <colBreaks count="1" manualBreakCount="1">
    <brk id="6" max="20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210"/>
  <sheetViews>
    <sheetView showGridLines="0" view="pageBreakPreview" topLeftCell="A57" zoomScale="55" zoomScaleNormal="115" zoomScaleSheetLayoutView="55" workbookViewId="0">
      <selection activeCell="D6" sqref="D6"/>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f>B12</f>
        <v>0</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34"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si="13"/>
        <v>0</v>
      </c>
      <c r="C120" s="128">
        <f t="shared" si="13"/>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3"/>
        <v>0</v>
      </c>
      <c r="C121" s="128">
        <f t="shared" si="13"/>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3"/>
        <v>0</v>
      </c>
      <c r="C122" s="128">
        <f t="shared" si="13"/>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3"/>
        <v>0</v>
      </c>
      <c r="C123" s="128">
        <f t="shared" si="13"/>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3"/>
        <v>0</v>
      </c>
      <c r="C124" s="128">
        <f t="shared" si="13"/>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3"/>
        <v>0</v>
      </c>
      <c r="C125" s="128">
        <f t="shared" si="13"/>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3"/>
        <v>0</v>
      </c>
      <c r="C126" s="128">
        <f t="shared" si="13"/>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3"/>
        <v>0</v>
      </c>
      <c r="C127" s="128">
        <f t="shared" si="13"/>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3"/>
        <v>0</v>
      </c>
      <c r="C128" s="128">
        <f t="shared" si="13"/>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3"/>
        <v>0</v>
      </c>
      <c r="C129" s="128">
        <f t="shared" si="13"/>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3"/>
        <v>0</v>
      </c>
      <c r="C130" s="128">
        <f t="shared" si="13"/>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3"/>
        <v>0</v>
      </c>
      <c r="C131" s="128">
        <f t="shared" si="13"/>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3"/>
        <v>0</v>
      </c>
      <c r="C132" s="128">
        <f t="shared" si="13"/>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3"/>
        <v>0</v>
      </c>
      <c r="C133" s="128">
        <f t="shared" si="13"/>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3"/>
        <v>0</v>
      </c>
      <c r="C134" s="128">
        <f t="shared" si="13"/>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4">(F73/SUM($D$73:$M$73))*100</f>
        <v>#DIV/0!</v>
      </c>
      <c r="G138" s="121" t="e">
        <f t="shared" si="14"/>
        <v>#DIV/0!</v>
      </c>
      <c r="H138" s="121" t="e">
        <f t="shared" si="14"/>
        <v>#DIV/0!</v>
      </c>
      <c r="I138" s="121" t="e">
        <f t="shared" si="14"/>
        <v>#DIV/0!</v>
      </c>
      <c r="J138" s="121" t="e">
        <f t="shared" si="14"/>
        <v>#DIV/0!</v>
      </c>
      <c r="K138" s="121" t="e">
        <f t="shared" si="14"/>
        <v>#DIV/0!</v>
      </c>
      <c r="L138" s="121" t="e">
        <f t="shared" si="14"/>
        <v>#DIV/0!</v>
      </c>
      <c r="M138" s="121" t="e">
        <f t="shared" si="14"/>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5">B11</f>
        <v>0</v>
      </c>
      <c r="C140" s="126">
        <f t="shared" si="15"/>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5"/>
        <v>0</v>
      </c>
      <c r="C141" s="126">
        <f t="shared" si="15"/>
        <v>0</v>
      </c>
      <c r="D141" s="121" t="e">
        <f t="shared" ref="D141:D199" si="16">(D76/$D$73)*$D$138</f>
        <v>#DIV/0!</v>
      </c>
      <c r="E141" s="121" t="e">
        <f t="shared" ref="E141:E199" si="17">(E76/$E$73)*$E$138</f>
        <v>#DIV/0!</v>
      </c>
      <c r="F141" s="121" t="e">
        <f t="shared" ref="F141:F199" si="18">(F76/$F$73)*$F$138</f>
        <v>#DIV/0!</v>
      </c>
      <c r="G141" s="121" t="e">
        <f t="shared" ref="G141:G199" si="19">(G76/$G$73)*$G$138</f>
        <v>#DIV/0!</v>
      </c>
      <c r="H141" s="121" t="e">
        <f t="shared" ref="H141:H199" si="20">(H76/$H$73)*$H$138</f>
        <v>#DIV/0!</v>
      </c>
      <c r="I141" s="121" t="e">
        <f t="shared" ref="I141:I199" si="21">(I76/$I$73)*$I$138</f>
        <v>#DIV/0!</v>
      </c>
      <c r="J141" s="121" t="e">
        <f t="shared" ref="J141:J199" si="22">(J76/$J$73)*$J$138</f>
        <v>#DIV/0!</v>
      </c>
      <c r="K141" s="121" t="e">
        <f t="shared" ref="K141:K199" si="23">(K76/$K$73)*$K$138</f>
        <v>#DIV/0!</v>
      </c>
      <c r="L141" s="121" t="e">
        <f t="shared" ref="L141:L199" si="24">(L76/$L$73)*$L$138</f>
        <v>#DIV/0!</v>
      </c>
      <c r="M141" s="121" t="e">
        <f t="shared" ref="M141:M199" si="25">(M76/$M$73)*$M$138</f>
        <v>#DIV/0!</v>
      </c>
      <c r="N141" s="121"/>
      <c r="O141" s="121"/>
      <c r="P141" s="121"/>
      <c r="Q141" s="121"/>
    </row>
    <row r="142" spans="1:17" hidden="1" x14ac:dyDescent="0.2">
      <c r="A142" s="111">
        <v>3</v>
      </c>
      <c r="B142" s="125">
        <f t="shared" si="15"/>
        <v>0</v>
      </c>
      <c r="C142" s="126">
        <f t="shared" si="15"/>
        <v>0</v>
      </c>
      <c r="D142" s="121" t="e">
        <f t="shared" si="16"/>
        <v>#DIV/0!</v>
      </c>
      <c r="E142" s="121" t="e">
        <f t="shared" si="17"/>
        <v>#DIV/0!</v>
      </c>
      <c r="F142" s="121" t="e">
        <f t="shared" si="18"/>
        <v>#DIV/0!</v>
      </c>
      <c r="G142" s="121" t="e">
        <f t="shared" si="19"/>
        <v>#DIV/0!</v>
      </c>
      <c r="H142" s="121" t="e">
        <f t="shared" si="20"/>
        <v>#DIV/0!</v>
      </c>
      <c r="I142" s="121" t="e">
        <f t="shared" si="21"/>
        <v>#DIV/0!</v>
      </c>
      <c r="J142" s="121" t="e">
        <f t="shared" si="22"/>
        <v>#DIV/0!</v>
      </c>
      <c r="K142" s="121" t="e">
        <f t="shared" si="23"/>
        <v>#DIV/0!</v>
      </c>
      <c r="L142" s="121" t="e">
        <f t="shared" si="24"/>
        <v>#DIV/0!</v>
      </c>
      <c r="M142" s="121" t="e">
        <f t="shared" si="25"/>
        <v>#DIV/0!</v>
      </c>
      <c r="N142" s="121"/>
      <c r="O142" s="121"/>
      <c r="P142" s="121"/>
      <c r="Q142" s="121"/>
    </row>
    <row r="143" spans="1:17" hidden="1" x14ac:dyDescent="0.2">
      <c r="A143" s="111">
        <v>4</v>
      </c>
      <c r="B143" s="125">
        <f t="shared" si="15"/>
        <v>0</v>
      </c>
      <c r="C143" s="126">
        <f t="shared" si="15"/>
        <v>0</v>
      </c>
      <c r="D143" s="121" t="e">
        <f t="shared" si="16"/>
        <v>#DIV/0!</v>
      </c>
      <c r="E143" s="121" t="e">
        <f t="shared" si="17"/>
        <v>#DIV/0!</v>
      </c>
      <c r="F143" s="121" t="e">
        <f t="shared" si="18"/>
        <v>#DIV/0!</v>
      </c>
      <c r="G143" s="121" t="e">
        <f t="shared" si="19"/>
        <v>#DIV/0!</v>
      </c>
      <c r="H143" s="121" t="e">
        <f t="shared" si="20"/>
        <v>#DIV/0!</v>
      </c>
      <c r="I143" s="121" t="e">
        <f t="shared" si="21"/>
        <v>#DIV/0!</v>
      </c>
      <c r="J143" s="121" t="e">
        <f t="shared" si="22"/>
        <v>#DIV/0!</v>
      </c>
      <c r="K143" s="121" t="e">
        <f t="shared" si="23"/>
        <v>#DIV/0!</v>
      </c>
      <c r="L143" s="121" t="e">
        <f t="shared" si="24"/>
        <v>#DIV/0!</v>
      </c>
      <c r="M143" s="121" t="e">
        <f t="shared" si="25"/>
        <v>#DIV/0!</v>
      </c>
      <c r="N143" s="121"/>
      <c r="O143" s="121"/>
      <c r="P143" s="121"/>
      <c r="Q143" s="121"/>
    </row>
    <row r="144" spans="1:17" hidden="1" x14ac:dyDescent="0.2">
      <c r="A144" s="111">
        <v>5</v>
      </c>
      <c r="B144" s="125">
        <f t="shared" si="15"/>
        <v>0</v>
      </c>
      <c r="C144" s="126">
        <f t="shared" si="15"/>
        <v>0</v>
      </c>
      <c r="D144" s="121" t="e">
        <f t="shared" si="16"/>
        <v>#DIV/0!</v>
      </c>
      <c r="E144" s="121" t="e">
        <f t="shared" si="17"/>
        <v>#DIV/0!</v>
      </c>
      <c r="F144" s="121" t="e">
        <f t="shared" si="18"/>
        <v>#DIV/0!</v>
      </c>
      <c r="G144" s="121" t="e">
        <f t="shared" si="19"/>
        <v>#DIV/0!</v>
      </c>
      <c r="H144" s="121" t="e">
        <f t="shared" si="20"/>
        <v>#DIV/0!</v>
      </c>
      <c r="I144" s="121" t="e">
        <f t="shared" si="21"/>
        <v>#DIV/0!</v>
      </c>
      <c r="J144" s="121" t="e">
        <f t="shared" si="22"/>
        <v>#DIV/0!</v>
      </c>
      <c r="K144" s="121" t="e">
        <f t="shared" si="23"/>
        <v>#DIV/0!</v>
      </c>
      <c r="L144" s="121" t="e">
        <f t="shared" si="24"/>
        <v>#DIV/0!</v>
      </c>
      <c r="M144" s="121" t="e">
        <f t="shared" si="25"/>
        <v>#DIV/0!</v>
      </c>
      <c r="N144" s="121"/>
      <c r="O144" s="121"/>
      <c r="P144" s="121"/>
      <c r="Q144" s="121"/>
    </row>
    <row r="145" spans="1:17" hidden="1" x14ac:dyDescent="0.2">
      <c r="A145" s="111">
        <v>6</v>
      </c>
      <c r="B145" s="125">
        <f t="shared" si="15"/>
        <v>0</v>
      </c>
      <c r="C145" s="126">
        <f t="shared" si="15"/>
        <v>0</v>
      </c>
      <c r="D145" s="121" t="e">
        <f t="shared" si="16"/>
        <v>#DIV/0!</v>
      </c>
      <c r="E145" s="121" t="e">
        <f t="shared" si="17"/>
        <v>#DIV/0!</v>
      </c>
      <c r="F145" s="121" t="e">
        <f t="shared" si="18"/>
        <v>#DIV/0!</v>
      </c>
      <c r="G145" s="121" t="e">
        <f t="shared" si="19"/>
        <v>#DIV/0!</v>
      </c>
      <c r="H145" s="121" t="e">
        <f t="shared" si="20"/>
        <v>#DIV/0!</v>
      </c>
      <c r="I145" s="121" t="e">
        <f t="shared" si="21"/>
        <v>#DIV/0!</v>
      </c>
      <c r="J145" s="121" t="e">
        <f t="shared" si="22"/>
        <v>#DIV/0!</v>
      </c>
      <c r="K145" s="121" t="e">
        <f t="shared" si="23"/>
        <v>#DIV/0!</v>
      </c>
      <c r="L145" s="121" t="e">
        <f t="shared" si="24"/>
        <v>#DIV/0!</v>
      </c>
      <c r="M145" s="121" t="e">
        <f t="shared" si="25"/>
        <v>#DIV/0!</v>
      </c>
      <c r="N145" s="121"/>
      <c r="O145" s="121"/>
      <c r="P145" s="121"/>
      <c r="Q145" s="121"/>
    </row>
    <row r="146" spans="1:17" hidden="1" x14ac:dyDescent="0.2">
      <c r="A146" s="111">
        <v>7</v>
      </c>
      <c r="B146" s="125">
        <f t="shared" si="15"/>
        <v>0</v>
      </c>
      <c r="C146" s="126">
        <f t="shared" si="15"/>
        <v>0</v>
      </c>
      <c r="D146" s="121" t="e">
        <f t="shared" si="16"/>
        <v>#DIV/0!</v>
      </c>
      <c r="E146" s="121" t="e">
        <f t="shared" si="17"/>
        <v>#DIV/0!</v>
      </c>
      <c r="F146" s="121" t="e">
        <f t="shared" si="18"/>
        <v>#DIV/0!</v>
      </c>
      <c r="G146" s="121" t="e">
        <f t="shared" si="19"/>
        <v>#DIV/0!</v>
      </c>
      <c r="H146" s="121" t="e">
        <f t="shared" si="20"/>
        <v>#DIV/0!</v>
      </c>
      <c r="I146" s="121" t="e">
        <f t="shared" si="21"/>
        <v>#DIV/0!</v>
      </c>
      <c r="J146" s="121" t="e">
        <f t="shared" si="22"/>
        <v>#DIV/0!</v>
      </c>
      <c r="K146" s="121" t="e">
        <f t="shared" si="23"/>
        <v>#DIV/0!</v>
      </c>
      <c r="L146" s="121" t="e">
        <f t="shared" si="24"/>
        <v>#DIV/0!</v>
      </c>
      <c r="M146" s="121" t="e">
        <f t="shared" si="25"/>
        <v>#DIV/0!</v>
      </c>
      <c r="N146" s="121"/>
      <c r="O146" s="121"/>
      <c r="P146" s="121"/>
      <c r="Q146" s="121"/>
    </row>
    <row r="147" spans="1:17" hidden="1" x14ac:dyDescent="0.2">
      <c r="A147" s="111">
        <v>8</v>
      </c>
      <c r="B147" s="125">
        <f t="shared" si="15"/>
        <v>0</v>
      </c>
      <c r="C147" s="126">
        <f t="shared" si="15"/>
        <v>0</v>
      </c>
      <c r="D147" s="121" t="e">
        <f t="shared" si="16"/>
        <v>#DIV/0!</v>
      </c>
      <c r="E147" s="121" t="e">
        <f t="shared" si="17"/>
        <v>#DIV/0!</v>
      </c>
      <c r="F147" s="121" t="e">
        <f t="shared" si="18"/>
        <v>#DIV/0!</v>
      </c>
      <c r="G147" s="121" t="e">
        <f t="shared" si="19"/>
        <v>#DIV/0!</v>
      </c>
      <c r="H147" s="121" t="e">
        <f t="shared" si="20"/>
        <v>#DIV/0!</v>
      </c>
      <c r="I147" s="121" t="e">
        <f t="shared" si="21"/>
        <v>#DIV/0!</v>
      </c>
      <c r="J147" s="121" t="e">
        <f t="shared" si="22"/>
        <v>#DIV/0!</v>
      </c>
      <c r="K147" s="121" t="e">
        <f t="shared" si="23"/>
        <v>#DIV/0!</v>
      </c>
      <c r="L147" s="121" t="e">
        <f t="shared" si="24"/>
        <v>#DIV/0!</v>
      </c>
      <c r="M147" s="121" t="e">
        <f t="shared" si="25"/>
        <v>#DIV/0!</v>
      </c>
      <c r="N147" s="121"/>
      <c r="O147" s="121"/>
      <c r="P147" s="121"/>
      <c r="Q147" s="121"/>
    </row>
    <row r="148" spans="1:17" hidden="1" x14ac:dyDescent="0.2">
      <c r="A148" s="111">
        <v>9</v>
      </c>
      <c r="B148" s="125">
        <f t="shared" si="15"/>
        <v>0</v>
      </c>
      <c r="C148" s="126">
        <f t="shared" si="15"/>
        <v>0</v>
      </c>
      <c r="D148" s="121" t="e">
        <f t="shared" si="16"/>
        <v>#DIV/0!</v>
      </c>
      <c r="E148" s="121" t="e">
        <f t="shared" si="17"/>
        <v>#DIV/0!</v>
      </c>
      <c r="F148" s="121" t="e">
        <f t="shared" si="18"/>
        <v>#DIV/0!</v>
      </c>
      <c r="G148" s="121" t="e">
        <f t="shared" si="19"/>
        <v>#DIV/0!</v>
      </c>
      <c r="H148" s="121" t="e">
        <f t="shared" si="20"/>
        <v>#DIV/0!</v>
      </c>
      <c r="I148" s="121" t="e">
        <f t="shared" si="21"/>
        <v>#DIV/0!</v>
      </c>
      <c r="J148" s="121" t="e">
        <f t="shared" si="22"/>
        <v>#DIV/0!</v>
      </c>
      <c r="K148" s="121" t="e">
        <f t="shared" si="23"/>
        <v>#DIV/0!</v>
      </c>
      <c r="L148" s="121" t="e">
        <f t="shared" si="24"/>
        <v>#DIV/0!</v>
      </c>
      <c r="M148" s="121" t="e">
        <f t="shared" si="25"/>
        <v>#DIV/0!</v>
      </c>
      <c r="N148" s="121"/>
      <c r="O148" s="121"/>
      <c r="P148" s="121"/>
      <c r="Q148" s="121"/>
    </row>
    <row r="149" spans="1:17" hidden="1" x14ac:dyDescent="0.2">
      <c r="A149" s="111">
        <v>10</v>
      </c>
      <c r="B149" s="125">
        <f t="shared" si="15"/>
        <v>0</v>
      </c>
      <c r="C149" s="126">
        <f t="shared" si="15"/>
        <v>0</v>
      </c>
      <c r="D149" s="121" t="e">
        <f t="shared" si="16"/>
        <v>#DIV/0!</v>
      </c>
      <c r="E149" s="121" t="e">
        <f t="shared" si="17"/>
        <v>#DIV/0!</v>
      </c>
      <c r="F149" s="121" t="e">
        <f t="shared" si="18"/>
        <v>#DIV/0!</v>
      </c>
      <c r="G149" s="121" t="e">
        <f t="shared" si="19"/>
        <v>#DIV/0!</v>
      </c>
      <c r="H149" s="121" t="e">
        <f t="shared" si="20"/>
        <v>#DIV/0!</v>
      </c>
      <c r="I149" s="121" t="e">
        <f t="shared" si="21"/>
        <v>#DIV/0!</v>
      </c>
      <c r="J149" s="121" t="e">
        <f t="shared" si="22"/>
        <v>#DIV/0!</v>
      </c>
      <c r="K149" s="121" t="e">
        <f t="shared" si="23"/>
        <v>#DIV/0!</v>
      </c>
      <c r="L149" s="121" t="e">
        <f t="shared" si="24"/>
        <v>#DIV/0!</v>
      </c>
      <c r="M149" s="121" t="e">
        <f t="shared" si="25"/>
        <v>#DIV/0!</v>
      </c>
      <c r="N149" s="121"/>
      <c r="O149" s="121"/>
      <c r="P149" s="121"/>
      <c r="Q149" s="121"/>
    </row>
    <row r="150" spans="1:17" hidden="1" x14ac:dyDescent="0.2">
      <c r="A150" s="111">
        <v>11</v>
      </c>
      <c r="B150" s="125">
        <f t="shared" si="15"/>
        <v>0</v>
      </c>
      <c r="C150" s="126">
        <f t="shared" si="15"/>
        <v>0</v>
      </c>
      <c r="D150" s="121" t="e">
        <f t="shared" si="16"/>
        <v>#DIV/0!</v>
      </c>
      <c r="E150" s="121" t="e">
        <f t="shared" si="17"/>
        <v>#DIV/0!</v>
      </c>
      <c r="F150" s="121" t="e">
        <f t="shared" si="18"/>
        <v>#DIV/0!</v>
      </c>
      <c r="G150" s="121" t="e">
        <f t="shared" si="19"/>
        <v>#DIV/0!</v>
      </c>
      <c r="H150" s="121" t="e">
        <f t="shared" si="20"/>
        <v>#DIV/0!</v>
      </c>
      <c r="I150" s="121" t="e">
        <f t="shared" si="21"/>
        <v>#DIV/0!</v>
      </c>
      <c r="J150" s="121" t="e">
        <f t="shared" si="22"/>
        <v>#DIV/0!</v>
      </c>
      <c r="K150" s="121" t="e">
        <f t="shared" si="23"/>
        <v>#DIV/0!</v>
      </c>
      <c r="L150" s="121" t="e">
        <f t="shared" si="24"/>
        <v>#DIV/0!</v>
      </c>
      <c r="M150" s="121" t="e">
        <f t="shared" si="25"/>
        <v>#DIV/0!</v>
      </c>
      <c r="N150" s="121"/>
      <c r="O150" s="121"/>
      <c r="P150" s="121"/>
      <c r="Q150" s="121"/>
    </row>
    <row r="151" spans="1:17" hidden="1" x14ac:dyDescent="0.2">
      <c r="A151" s="111">
        <v>12</v>
      </c>
      <c r="B151" s="125">
        <f t="shared" si="15"/>
        <v>0</v>
      </c>
      <c r="C151" s="126">
        <f t="shared" si="15"/>
        <v>0</v>
      </c>
      <c r="D151" s="121" t="e">
        <f t="shared" si="16"/>
        <v>#DIV/0!</v>
      </c>
      <c r="E151" s="121" t="e">
        <f t="shared" si="17"/>
        <v>#DIV/0!</v>
      </c>
      <c r="F151" s="121" t="e">
        <f t="shared" si="18"/>
        <v>#DIV/0!</v>
      </c>
      <c r="G151" s="121" t="e">
        <f t="shared" si="19"/>
        <v>#DIV/0!</v>
      </c>
      <c r="H151" s="121" t="e">
        <f t="shared" si="20"/>
        <v>#DIV/0!</v>
      </c>
      <c r="I151" s="121" t="e">
        <f t="shared" si="21"/>
        <v>#DIV/0!</v>
      </c>
      <c r="J151" s="121" t="e">
        <f t="shared" si="22"/>
        <v>#DIV/0!</v>
      </c>
      <c r="K151" s="121" t="e">
        <f t="shared" si="23"/>
        <v>#DIV/0!</v>
      </c>
      <c r="L151" s="121" t="e">
        <f t="shared" si="24"/>
        <v>#DIV/0!</v>
      </c>
      <c r="M151" s="121" t="e">
        <f t="shared" si="25"/>
        <v>#DIV/0!</v>
      </c>
      <c r="N151" s="121"/>
      <c r="O151" s="121"/>
      <c r="P151" s="121"/>
      <c r="Q151" s="121"/>
    </row>
    <row r="152" spans="1:17" hidden="1" x14ac:dyDescent="0.2">
      <c r="A152" s="111">
        <v>13</v>
      </c>
      <c r="B152" s="125">
        <f t="shared" si="15"/>
        <v>0</v>
      </c>
      <c r="C152" s="126">
        <f t="shared" si="15"/>
        <v>0</v>
      </c>
      <c r="D152" s="121" t="e">
        <f t="shared" si="16"/>
        <v>#DIV/0!</v>
      </c>
      <c r="E152" s="121" t="e">
        <f t="shared" si="17"/>
        <v>#DIV/0!</v>
      </c>
      <c r="F152" s="121" t="e">
        <f t="shared" si="18"/>
        <v>#DIV/0!</v>
      </c>
      <c r="G152" s="121" t="e">
        <f t="shared" si="19"/>
        <v>#DIV/0!</v>
      </c>
      <c r="H152" s="121" t="e">
        <f t="shared" si="20"/>
        <v>#DIV/0!</v>
      </c>
      <c r="I152" s="121" t="e">
        <f t="shared" si="21"/>
        <v>#DIV/0!</v>
      </c>
      <c r="J152" s="121" t="e">
        <f t="shared" si="22"/>
        <v>#DIV/0!</v>
      </c>
      <c r="K152" s="121" t="e">
        <f t="shared" si="23"/>
        <v>#DIV/0!</v>
      </c>
      <c r="L152" s="121" t="e">
        <f t="shared" si="24"/>
        <v>#DIV/0!</v>
      </c>
      <c r="M152" s="121" t="e">
        <f t="shared" si="25"/>
        <v>#DIV/0!</v>
      </c>
      <c r="N152" s="121"/>
      <c r="O152" s="121"/>
      <c r="P152" s="121"/>
      <c r="Q152" s="121"/>
    </row>
    <row r="153" spans="1:17" hidden="1" x14ac:dyDescent="0.2">
      <c r="A153" s="111">
        <v>14</v>
      </c>
      <c r="B153" s="125">
        <f t="shared" si="15"/>
        <v>0</v>
      </c>
      <c r="C153" s="126">
        <f t="shared" si="15"/>
        <v>0</v>
      </c>
      <c r="D153" s="121" t="e">
        <f t="shared" si="16"/>
        <v>#DIV/0!</v>
      </c>
      <c r="E153" s="121" t="e">
        <f t="shared" si="17"/>
        <v>#DIV/0!</v>
      </c>
      <c r="F153" s="121" t="e">
        <f t="shared" si="18"/>
        <v>#DIV/0!</v>
      </c>
      <c r="G153" s="121" t="e">
        <f t="shared" si="19"/>
        <v>#DIV/0!</v>
      </c>
      <c r="H153" s="121" t="e">
        <f t="shared" si="20"/>
        <v>#DIV/0!</v>
      </c>
      <c r="I153" s="121" t="e">
        <f t="shared" si="21"/>
        <v>#DIV/0!</v>
      </c>
      <c r="J153" s="121" t="e">
        <f t="shared" si="22"/>
        <v>#DIV/0!</v>
      </c>
      <c r="K153" s="121" t="e">
        <f t="shared" si="23"/>
        <v>#DIV/0!</v>
      </c>
      <c r="L153" s="121" t="e">
        <f t="shared" si="24"/>
        <v>#DIV/0!</v>
      </c>
      <c r="M153" s="121" t="e">
        <f t="shared" si="25"/>
        <v>#DIV/0!</v>
      </c>
      <c r="N153" s="121"/>
      <c r="O153" s="121"/>
      <c r="P153" s="121"/>
      <c r="Q153" s="121"/>
    </row>
    <row r="154" spans="1:17" hidden="1" x14ac:dyDescent="0.2">
      <c r="A154" s="111">
        <v>15</v>
      </c>
      <c r="B154" s="125">
        <f t="shared" si="15"/>
        <v>0</v>
      </c>
      <c r="C154" s="126">
        <f t="shared" si="15"/>
        <v>0</v>
      </c>
      <c r="D154" s="121" t="e">
        <f t="shared" si="16"/>
        <v>#DIV/0!</v>
      </c>
      <c r="E154" s="121" t="e">
        <f t="shared" si="17"/>
        <v>#DIV/0!</v>
      </c>
      <c r="F154" s="121" t="e">
        <f t="shared" si="18"/>
        <v>#DIV/0!</v>
      </c>
      <c r="G154" s="121" t="e">
        <f t="shared" si="19"/>
        <v>#DIV/0!</v>
      </c>
      <c r="H154" s="121" t="e">
        <f t="shared" si="20"/>
        <v>#DIV/0!</v>
      </c>
      <c r="I154" s="121" t="e">
        <f t="shared" si="21"/>
        <v>#DIV/0!</v>
      </c>
      <c r="J154" s="121" t="e">
        <f t="shared" si="22"/>
        <v>#DIV/0!</v>
      </c>
      <c r="K154" s="121" t="e">
        <f t="shared" si="23"/>
        <v>#DIV/0!</v>
      </c>
      <c r="L154" s="121" t="e">
        <f t="shared" si="24"/>
        <v>#DIV/0!</v>
      </c>
      <c r="M154" s="121" t="e">
        <f t="shared" si="25"/>
        <v>#DIV/0!</v>
      </c>
      <c r="N154" s="121"/>
      <c r="O154" s="121"/>
      <c r="P154" s="121"/>
      <c r="Q154" s="121"/>
    </row>
    <row r="155" spans="1:17" hidden="1" x14ac:dyDescent="0.2">
      <c r="A155" s="127">
        <v>16</v>
      </c>
      <c r="B155" s="125">
        <f t="shared" si="15"/>
        <v>0</v>
      </c>
      <c r="C155" s="128">
        <f t="shared" si="15"/>
        <v>0</v>
      </c>
      <c r="D155" s="121" t="e">
        <f t="shared" si="16"/>
        <v>#DIV/0!</v>
      </c>
      <c r="E155" s="121" t="e">
        <f t="shared" si="17"/>
        <v>#DIV/0!</v>
      </c>
      <c r="F155" s="121" t="e">
        <f t="shared" si="18"/>
        <v>#DIV/0!</v>
      </c>
      <c r="G155" s="121" t="e">
        <f t="shared" si="19"/>
        <v>#DIV/0!</v>
      </c>
      <c r="H155" s="121" t="e">
        <f t="shared" si="20"/>
        <v>#DIV/0!</v>
      </c>
      <c r="I155" s="121" t="e">
        <f t="shared" si="21"/>
        <v>#DIV/0!</v>
      </c>
      <c r="J155" s="121" t="e">
        <f t="shared" si="22"/>
        <v>#DIV/0!</v>
      </c>
      <c r="K155" s="121" t="e">
        <f t="shared" si="23"/>
        <v>#DIV/0!</v>
      </c>
      <c r="L155" s="121" t="e">
        <f t="shared" si="24"/>
        <v>#DIV/0!</v>
      </c>
      <c r="M155" s="121" t="e">
        <f t="shared" si="25"/>
        <v>#DIV/0!</v>
      </c>
      <c r="N155" s="121"/>
      <c r="O155" s="121"/>
      <c r="P155" s="121"/>
      <c r="Q155" s="121"/>
    </row>
    <row r="156" spans="1:17" hidden="1" x14ac:dyDescent="0.2">
      <c r="A156" s="111">
        <v>17</v>
      </c>
      <c r="B156" s="125">
        <f t="shared" si="15"/>
        <v>0</v>
      </c>
      <c r="C156" s="128">
        <f t="shared" si="15"/>
        <v>0</v>
      </c>
      <c r="D156" s="121" t="e">
        <f t="shared" si="16"/>
        <v>#DIV/0!</v>
      </c>
      <c r="E156" s="121" t="e">
        <f t="shared" si="17"/>
        <v>#DIV/0!</v>
      </c>
      <c r="F156" s="121" t="e">
        <f t="shared" si="18"/>
        <v>#DIV/0!</v>
      </c>
      <c r="G156" s="121" t="e">
        <f t="shared" si="19"/>
        <v>#DIV/0!</v>
      </c>
      <c r="H156" s="121" t="e">
        <f t="shared" si="20"/>
        <v>#DIV/0!</v>
      </c>
      <c r="I156" s="121" t="e">
        <f t="shared" si="21"/>
        <v>#DIV/0!</v>
      </c>
      <c r="J156" s="121" t="e">
        <f t="shared" si="22"/>
        <v>#DIV/0!</v>
      </c>
      <c r="K156" s="121" t="e">
        <f t="shared" si="23"/>
        <v>#DIV/0!</v>
      </c>
      <c r="L156" s="121" t="e">
        <f t="shared" si="24"/>
        <v>#DIV/0!</v>
      </c>
      <c r="M156" s="121" t="e">
        <f t="shared" si="25"/>
        <v>#DIV/0!</v>
      </c>
      <c r="N156" s="121"/>
      <c r="O156" s="121"/>
      <c r="P156" s="121"/>
      <c r="Q156" s="121"/>
    </row>
    <row r="157" spans="1:17" hidden="1" x14ac:dyDescent="0.2">
      <c r="A157" s="111">
        <v>18</v>
      </c>
      <c r="B157" s="125">
        <f t="shared" si="15"/>
        <v>0</v>
      </c>
      <c r="C157" s="128">
        <f t="shared" si="15"/>
        <v>0</v>
      </c>
      <c r="D157" s="121" t="e">
        <f t="shared" si="16"/>
        <v>#DIV/0!</v>
      </c>
      <c r="E157" s="121" t="e">
        <f t="shared" si="17"/>
        <v>#DIV/0!</v>
      </c>
      <c r="F157" s="121" t="e">
        <f t="shared" si="18"/>
        <v>#DIV/0!</v>
      </c>
      <c r="G157" s="121" t="e">
        <f t="shared" si="19"/>
        <v>#DIV/0!</v>
      </c>
      <c r="H157" s="121" t="e">
        <f t="shared" si="20"/>
        <v>#DIV/0!</v>
      </c>
      <c r="I157" s="121" t="e">
        <f t="shared" si="21"/>
        <v>#DIV/0!</v>
      </c>
      <c r="J157" s="121" t="e">
        <f t="shared" si="22"/>
        <v>#DIV/0!</v>
      </c>
      <c r="K157" s="121" t="e">
        <f t="shared" si="23"/>
        <v>#DIV/0!</v>
      </c>
      <c r="L157" s="121" t="e">
        <f t="shared" si="24"/>
        <v>#DIV/0!</v>
      </c>
      <c r="M157" s="121" t="e">
        <f t="shared" si="25"/>
        <v>#DIV/0!</v>
      </c>
      <c r="N157" s="121"/>
      <c r="O157" s="121"/>
      <c r="P157" s="121"/>
      <c r="Q157" s="121"/>
    </row>
    <row r="158" spans="1:17" hidden="1" x14ac:dyDescent="0.2">
      <c r="A158" s="127">
        <v>19</v>
      </c>
      <c r="B158" s="125">
        <f t="shared" si="15"/>
        <v>0</v>
      </c>
      <c r="C158" s="128">
        <f t="shared" si="15"/>
        <v>0</v>
      </c>
      <c r="D158" s="121" t="e">
        <f t="shared" si="16"/>
        <v>#DIV/0!</v>
      </c>
      <c r="E158" s="121" t="e">
        <f t="shared" si="17"/>
        <v>#DIV/0!</v>
      </c>
      <c r="F158" s="121" t="e">
        <f t="shared" si="18"/>
        <v>#DIV/0!</v>
      </c>
      <c r="G158" s="121" t="e">
        <f t="shared" si="19"/>
        <v>#DIV/0!</v>
      </c>
      <c r="H158" s="121" t="e">
        <f t="shared" si="20"/>
        <v>#DIV/0!</v>
      </c>
      <c r="I158" s="121" t="e">
        <f t="shared" si="21"/>
        <v>#DIV/0!</v>
      </c>
      <c r="J158" s="121" t="e">
        <f t="shared" si="22"/>
        <v>#DIV/0!</v>
      </c>
      <c r="K158" s="121" t="e">
        <f t="shared" si="23"/>
        <v>#DIV/0!</v>
      </c>
      <c r="L158" s="121" t="e">
        <f t="shared" si="24"/>
        <v>#DIV/0!</v>
      </c>
      <c r="M158" s="121" t="e">
        <f t="shared" si="25"/>
        <v>#DIV/0!</v>
      </c>
      <c r="N158" s="121"/>
      <c r="O158" s="121"/>
      <c r="P158" s="121"/>
      <c r="Q158" s="121"/>
    </row>
    <row r="159" spans="1:17" hidden="1" x14ac:dyDescent="0.2">
      <c r="A159" s="111">
        <v>20</v>
      </c>
      <c r="B159" s="125">
        <f t="shared" si="15"/>
        <v>0</v>
      </c>
      <c r="C159" s="128">
        <f t="shared" si="15"/>
        <v>0</v>
      </c>
      <c r="D159" s="121" t="e">
        <f t="shared" si="16"/>
        <v>#DIV/0!</v>
      </c>
      <c r="E159" s="121" t="e">
        <f t="shared" si="17"/>
        <v>#DIV/0!</v>
      </c>
      <c r="F159" s="121" t="e">
        <f t="shared" si="18"/>
        <v>#DIV/0!</v>
      </c>
      <c r="G159" s="121" t="e">
        <f t="shared" si="19"/>
        <v>#DIV/0!</v>
      </c>
      <c r="H159" s="121" t="e">
        <f t="shared" si="20"/>
        <v>#DIV/0!</v>
      </c>
      <c r="I159" s="121" t="e">
        <f t="shared" si="21"/>
        <v>#DIV/0!</v>
      </c>
      <c r="J159" s="121" t="e">
        <f t="shared" si="22"/>
        <v>#DIV/0!</v>
      </c>
      <c r="K159" s="121" t="e">
        <f t="shared" si="23"/>
        <v>#DIV/0!</v>
      </c>
      <c r="L159" s="121" t="e">
        <f t="shared" si="24"/>
        <v>#DIV/0!</v>
      </c>
      <c r="M159" s="121" t="e">
        <f t="shared" si="25"/>
        <v>#DIV/0!</v>
      </c>
      <c r="N159" s="121"/>
      <c r="O159" s="121"/>
      <c r="P159" s="121"/>
      <c r="Q159" s="121"/>
    </row>
    <row r="160" spans="1:17" hidden="1" x14ac:dyDescent="0.2">
      <c r="A160" s="111">
        <v>21</v>
      </c>
      <c r="B160" s="125">
        <f t="shared" si="15"/>
        <v>0</v>
      </c>
      <c r="C160" s="128">
        <f t="shared" si="15"/>
        <v>0</v>
      </c>
      <c r="D160" s="121" t="e">
        <f t="shared" si="16"/>
        <v>#DIV/0!</v>
      </c>
      <c r="E160" s="121" t="e">
        <f t="shared" si="17"/>
        <v>#DIV/0!</v>
      </c>
      <c r="F160" s="121" t="e">
        <f t="shared" si="18"/>
        <v>#DIV/0!</v>
      </c>
      <c r="G160" s="121" t="e">
        <f t="shared" si="19"/>
        <v>#DIV/0!</v>
      </c>
      <c r="H160" s="121" t="e">
        <f t="shared" si="20"/>
        <v>#DIV/0!</v>
      </c>
      <c r="I160" s="121" t="e">
        <f t="shared" si="21"/>
        <v>#DIV/0!</v>
      </c>
      <c r="J160" s="121" t="e">
        <f t="shared" si="22"/>
        <v>#DIV/0!</v>
      </c>
      <c r="K160" s="121" t="e">
        <f t="shared" si="23"/>
        <v>#DIV/0!</v>
      </c>
      <c r="L160" s="121" t="e">
        <f t="shared" si="24"/>
        <v>#DIV/0!</v>
      </c>
      <c r="M160" s="121" t="e">
        <f t="shared" si="25"/>
        <v>#DIV/0!</v>
      </c>
      <c r="N160" s="121"/>
      <c r="O160" s="121"/>
      <c r="P160" s="121"/>
      <c r="Q160" s="121"/>
    </row>
    <row r="161" spans="1:17" hidden="1" x14ac:dyDescent="0.2">
      <c r="A161" s="127">
        <v>22</v>
      </c>
      <c r="B161" s="125">
        <f t="shared" si="15"/>
        <v>0</v>
      </c>
      <c r="C161" s="128">
        <f t="shared" si="15"/>
        <v>0</v>
      </c>
      <c r="D161" s="121" t="e">
        <f t="shared" si="16"/>
        <v>#DIV/0!</v>
      </c>
      <c r="E161" s="121" t="e">
        <f t="shared" si="17"/>
        <v>#DIV/0!</v>
      </c>
      <c r="F161" s="121" t="e">
        <f t="shared" si="18"/>
        <v>#DIV/0!</v>
      </c>
      <c r="G161" s="121" t="e">
        <f t="shared" si="19"/>
        <v>#DIV/0!</v>
      </c>
      <c r="H161" s="121" t="e">
        <f t="shared" si="20"/>
        <v>#DIV/0!</v>
      </c>
      <c r="I161" s="121" t="e">
        <f t="shared" si="21"/>
        <v>#DIV/0!</v>
      </c>
      <c r="J161" s="121" t="e">
        <f t="shared" si="22"/>
        <v>#DIV/0!</v>
      </c>
      <c r="K161" s="121" t="e">
        <f t="shared" si="23"/>
        <v>#DIV/0!</v>
      </c>
      <c r="L161" s="121" t="e">
        <f t="shared" si="24"/>
        <v>#DIV/0!</v>
      </c>
      <c r="M161" s="121" t="e">
        <f t="shared" si="25"/>
        <v>#DIV/0!</v>
      </c>
      <c r="N161" s="121"/>
      <c r="O161" s="121"/>
      <c r="P161" s="121"/>
      <c r="Q161" s="121"/>
    </row>
    <row r="162" spans="1:17" hidden="1" x14ac:dyDescent="0.2">
      <c r="A162" s="111">
        <v>23</v>
      </c>
      <c r="B162" s="125">
        <f t="shared" si="15"/>
        <v>0</v>
      </c>
      <c r="C162" s="128">
        <f t="shared" si="15"/>
        <v>0</v>
      </c>
      <c r="D162" s="121" t="e">
        <f t="shared" si="16"/>
        <v>#DIV/0!</v>
      </c>
      <c r="E162" s="121" t="e">
        <f t="shared" si="17"/>
        <v>#DIV/0!</v>
      </c>
      <c r="F162" s="121" t="e">
        <f t="shared" si="18"/>
        <v>#DIV/0!</v>
      </c>
      <c r="G162" s="121" t="e">
        <f t="shared" si="19"/>
        <v>#DIV/0!</v>
      </c>
      <c r="H162" s="121" t="e">
        <f t="shared" si="20"/>
        <v>#DIV/0!</v>
      </c>
      <c r="I162" s="121" t="e">
        <f t="shared" si="21"/>
        <v>#DIV/0!</v>
      </c>
      <c r="J162" s="121" t="e">
        <f t="shared" si="22"/>
        <v>#DIV/0!</v>
      </c>
      <c r="K162" s="121" t="e">
        <f t="shared" si="23"/>
        <v>#DIV/0!</v>
      </c>
      <c r="L162" s="121" t="e">
        <f t="shared" si="24"/>
        <v>#DIV/0!</v>
      </c>
      <c r="M162" s="121" t="e">
        <f t="shared" si="25"/>
        <v>#DIV/0!</v>
      </c>
      <c r="N162" s="121"/>
      <c r="O162" s="121"/>
      <c r="P162" s="121"/>
      <c r="Q162" s="121"/>
    </row>
    <row r="163" spans="1:17" hidden="1" x14ac:dyDescent="0.2">
      <c r="A163" s="111">
        <v>24</v>
      </c>
      <c r="B163" s="125">
        <f t="shared" si="15"/>
        <v>0</v>
      </c>
      <c r="C163" s="128">
        <f t="shared" si="15"/>
        <v>0</v>
      </c>
      <c r="D163" s="121" t="e">
        <f t="shared" si="16"/>
        <v>#DIV/0!</v>
      </c>
      <c r="E163" s="121" t="e">
        <f t="shared" si="17"/>
        <v>#DIV/0!</v>
      </c>
      <c r="F163" s="121" t="e">
        <f t="shared" si="18"/>
        <v>#DIV/0!</v>
      </c>
      <c r="G163" s="121" t="e">
        <f t="shared" si="19"/>
        <v>#DIV/0!</v>
      </c>
      <c r="H163" s="121" t="e">
        <f t="shared" si="20"/>
        <v>#DIV/0!</v>
      </c>
      <c r="I163" s="121" t="e">
        <f t="shared" si="21"/>
        <v>#DIV/0!</v>
      </c>
      <c r="J163" s="121" t="e">
        <f t="shared" si="22"/>
        <v>#DIV/0!</v>
      </c>
      <c r="K163" s="121" t="e">
        <f t="shared" si="23"/>
        <v>#DIV/0!</v>
      </c>
      <c r="L163" s="121" t="e">
        <f t="shared" si="24"/>
        <v>#DIV/0!</v>
      </c>
      <c r="M163" s="121" t="e">
        <f t="shared" si="25"/>
        <v>#DIV/0!</v>
      </c>
      <c r="N163" s="121"/>
      <c r="O163" s="121"/>
      <c r="P163" s="121"/>
      <c r="Q163" s="121"/>
    </row>
    <row r="164" spans="1:17" hidden="1" x14ac:dyDescent="0.2">
      <c r="A164" s="127">
        <v>25</v>
      </c>
      <c r="B164" s="125">
        <f t="shared" si="15"/>
        <v>0</v>
      </c>
      <c r="C164" s="128">
        <f t="shared" si="15"/>
        <v>0</v>
      </c>
      <c r="D164" s="121" t="e">
        <f t="shared" si="16"/>
        <v>#DIV/0!</v>
      </c>
      <c r="E164" s="121" t="e">
        <f t="shared" si="17"/>
        <v>#DIV/0!</v>
      </c>
      <c r="F164" s="121" t="e">
        <f t="shared" si="18"/>
        <v>#DIV/0!</v>
      </c>
      <c r="G164" s="121" t="e">
        <f t="shared" si="19"/>
        <v>#DIV/0!</v>
      </c>
      <c r="H164" s="121" t="e">
        <f t="shared" si="20"/>
        <v>#DIV/0!</v>
      </c>
      <c r="I164" s="121" t="e">
        <f t="shared" si="21"/>
        <v>#DIV/0!</v>
      </c>
      <c r="J164" s="121" t="e">
        <f t="shared" si="22"/>
        <v>#DIV/0!</v>
      </c>
      <c r="K164" s="121" t="e">
        <f t="shared" si="23"/>
        <v>#DIV/0!</v>
      </c>
      <c r="L164" s="121" t="e">
        <f t="shared" si="24"/>
        <v>#DIV/0!</v>
      </c>
      <c r="M164" s="121" t="e">
        <f t="shared" si="25"/>
        <v>#DIV/0!</v>
      </c>
      <c r="N164" s="121"/>
      <c r="O164" s="121"/>
      <c r="P164" s="121"/>
      <c r="Q164" s="121"/>
    </row>
    <row r="165" spans="1:17" hidden="1" x14ac:dyDescent="0.2">
      <c r="A165" s="111">
        <v>26</v>
      </c>
      <c r="B165" s="125">
        <f t="shared" si="15"/>
        <v>0</v>
      </c>
      <c r="C165" s="128">
        <f t="shared" si="15"/>
        <v>0</v>
      </c>
      <c r="D165" s="121" t="e">
        <f t="shared" si="16"/>
        <v>#DIV/0!</v>
      </c>
      <c r="E165" s="121" t="e">
        <f t="shared" si="17"/>
        <v>#DIV/0!</v>
      </c>
      <c r="F165" s="121" t="e">
        <f t="shared" si="18"/>
        <v>#DIV/0!</v>
      </c>
      <c r="G165" s="121" t="e">
        <f t="shared" si="19"/>
        <v>#DIV/0!</v>
      </c>
      <c r="H165" s="121" t="e">
        <f t="shared" si="20"/>
        <v>#DIV/0!</v>
      </c>
      <c r="I165" s="121" t="e">
        <f t="shared" si="21"/>
        <v>#DIV/0!</v>
      </c>
      <c r="J165" s="121" t="e">
        <f t="shared" si="22"/>
        <v>#DIV/0!</v>
      </c>
      <c r="K165" s="121" t="e">
        <f t="shared" si="23"/>
        <v>#DIV/0!</v>
      </c>
      <c r="L165" s="121" t="e">
        <f t="shared" si="24"/>
        <v>#DIV/0!</v>
      </c>
      <c r="M165" s="121" t="e">
        <f t="shared" si="25"/>
        <v>#DIV/0!</v>
      </c>
      <c r="N165" s="121"/>
      <c r="O165" s="121"/>
      <c r="P165" s="121"/>
      <c r="Q165" s="121"/>
    </row>
    <row r="166" spans="1:17" hidden="1" x14ac:dyDescent="0.2">
      <c r="A166" s="111">
        <v>27</v>
      </c>
      <c r="B166" s="125">
        <f t="shared" si="15"/>
        <v>0</v>
      </c>
      <c r="C166" s="128">
        <f t="shared" si="15"/>
        <v>0</v>
      </c>
      <c r="D166" s="121" t="e">
        <f t="shared" si="16"/>
        <v>#DIV/0!</v>
      </c>
      <c r="E166" s="121" t="e">
        <f t="shared" si="17"/>
        <v>#DIV/0!</v>
      </c>
      <c r="F166" s="121" t="e">
        <f t="shared" si="18"/>
        <v>#DIV/0!</v>
      </c>
      <c r="G166" s="121" t="e">
        <f t="shared" si="19"/>
        <v>#DIV/0!</v>
      </c>
      <c r="H166" s="121" t="e">
        <f t="shared" si="20"/>
        <v>#DIV/0!</v>
      </c>
      <c r="I166" s="121" t="e">
        <f t="shared" si="21"/>
        <v>#DIV/0!</v>
      </c>
      <c r="J166" s="121" t="e">
        <f t="shared" si="22"/>
        <v>#DIV/0!</v>
      </c>
      <c r="K166" s="121" t="e">
        <f t="shared" si="23"/>
        <v>#DIV/0!</v>
      </c>
      <c r="L166" s="121" t="e">
        <f t="shared" si="24"/>
        <v>#DIV/0!</v>
      </c>
      <c r="M166" s="121" t="e">
        <f t="shared" si="25"/>
        <v>#DIV/0!</v>
      </c>
      <c r="N166" s="121"/>
      <c r="O166" s="121"/>
      <c r="P166" s="121"/>
      <c r="Q166" s="121"/>
    </row>
    <row r="167" spans="1:17" hidden="1" x14ac:dyDescent="0.2">
      <c r="A167" s="127">
        <v>28</v>
      </c>
      <c r="B167" s="125">
        <f t="shared" si="15"/>
        <v>0</v>
      </c>
      <c r="C167" s="128">
        <f t="shared" si="15"/>
        <v>0</v>
      </c>
      <c r="D167" s="121" t="e">
        <f t="shared" si="16"/>
        <v>#DIV/0!</v>
      </c>
      <c r="E167" s="121" t="e">
        <f t="shared" si="17"/>
        <v>#DIV/0!</v>
      </c>
      <c r="F167" s="121" t="e">
        <f t="shared" si="18"/>
        <v>#DIV/0!</v>
      </c>
      <c r="G167" s="121" t="e">
        <f t="shared" si="19"/>
        <v>#DIV/0!</v>
      </c>
      <c r="H167" s="121" t="e">
        <f t="shared" si="20"/>
        <v>#DIV/0!</v>
      </c>
      <c r="I167" s="121" t="e">
        <f t="shared" si="21"/>
        <v>#DIV/0!</v>
      </c>
      <c r="J167" s="121" t="e">
        <f t="shared" si="22"/>
        <v>#DIV/0!</v>
      </c>
      <c r="K167" s="121" t="e">
        <f t="shared" si="23"/>
        <v>#DIV/0!</v>
      </c>
      <c r="L167" s="121" t="e">
        <f t="shared" si="24"/>
        <v>#DIV/0!</v>
      </c>
      <c r="M167" s="121" t="e">
        <f t="shared" si="25"/>
        <v>#DIV/0!</v>
      </c>
      <c r="N167" s="121"/>
      <c r="O167" s="121"/>
      <c r="P167" s="121"/>
      <c r="Q167" s="121"/>
    </row>
    <row r="168" spans="1:17" hidden="1" x14ac:dyDescent="0.2">
      <c r="A168" s="111">
        <v>29</v>
      </c>
      <c r="B168" s="125">
        <f t="shared" si="15"/>
        <v>0</v>
      </c>
      <c r="C168" s="128">
        <f t="shared" si="15"/>
        <v>0</v>
      </c>
      <c r="D168" s="121" t="e">
        <f t="shared" si="16"/>
        <v>#DIV/0!</v>
      </c>
      <c r="E168" s="121" t="e">
        <f t="shared" si="17"/>
        <v>#DIV/0!</v>
      </c>
      <c r="F168" s="121" t="e">
        <f t="shared" si="18"/>
        <v>#DIV/0!</v>
      </c>
      <c r="G168" s="121" t="e">
        <f t="shared" si="19"/>
        <v>#DIV/0!</v>
      </c>
      <c r="H168" s="121" t="e">
        <f t="shared" si="20"/>
        <v>#DIV/0!</v>
      </c>
      <c r="I168" s="121" t="e">
        <f t="shared" si="21"/>
        <v>#DIV/0!</v>
      </c>
      <c r="J168" s="121" t="e">
        <f t="shared" si="22"/>
        <v>#DIV/0!</v>
      </c>
      <c r="K168" s="121" t="e">
        <f t="shared" si="23"/>
        <v>#DIV/0!</v>
      </c>
      <c r="L168" s="121" t="e">
        <f t="shared" si="24"/>
        <v>#DIV/0!</v>
      </c>
      <c r="M168" s="121" t="e">
        <f t="shared" si="25"/>
        <v>#DIV/0!</v>
      </c>
      <c r="N168" s="121"/>
      <c r="O168" s="121"/>
      <c r="P168" s="121"/>
      <c r="Q168" s="121"/>
    </row>
    <row r="169" spans="1:17" hidden="1" x14ac:dyDescent="0.2">
      <c r="A169" s="111">
        <v>30</v>
      </c>
      <c r="B169" s="125">
        <f t="shared" si="15"/>
        <v>0</v>
      </c>
      <c r="C169" s="128">
        <f t="shared" si="15"/>
        <v>0</v>
      </c>
      <c r="D169" s="121" t="e">
        <f t="shared" si="16"/>
        <v>#DIV/0!</v>
      </c>
      <c r="E169" s="121" t="e">
        <f t="shared" si="17"/>
        <v>#DIV/0!</v>
      </c>
      <c r="F169" s="121" t="e">
        <f t="shared" si="18"/>
        <v>#DIV/0!</v>
      </c>
      <c r="G169" s="121" t="e">
        <f t="shared" si="19"/>
        <v>#DIV/0!</v>
      </c>
      <c r="H169" s="121" t="e">
        <f t="shared" si="20"/>
        <v>#DIV/0!</v>
      </c>
      <c r="I169" s="121" t="e">
        <f t="shared" si="21"/>
        <v>#DIV/0!</v>
      </c>
      <c r="J169" s="121" t="e">
        <f t="shared" si="22"/>
        <v>#DIV/0!</v>
      </c>
      <c r="K169" s="121" t="e">
        <f t="shared" si="23"/>
        <v>#DIV/0!</v>
      </c>
      <c r="L169" s="121" t="e">
        <f t="shared" si="24"/>
        <v>#DIV/0!</v>
      </c>
      <c r="M169" s="121" t="e">
        <f t="shared" si="25"/>
        <v>#DIV/0!</v>
      </c>
      <c r="N169" s="121"/>
      <c r="O169" s="121"/>
      <c r="P169" s="121"/>
      <c r="Q169" s="121"/>
    </row>
    <row r="170" spans="1:17" hidden="1" x14ac:dyDescent="0.2">
      <c r="A170" s="111">
        <v>31</v>
      </c>
      <c r="B170" s="125">
        <f t="shared" ref="B170:B199" si="26">B41</f>
        <v>0</v>
      </c>
      <c r="C170" s="128">
        <f t="shared" ref="C170:C199" si="27">C41</f>
        <v>0</v>
      </c>
      <c r="D170" s="121" t="e">
        <f t="shared" si="16"/>
        <v>#DIV/0!</v>
      </c>
      <c r="E170" s="121" t="e">
        <f t="shared" si="17"/>
        <v>#DIV/0!</v>
      </c>
      <c r="F170" s="121" t="e">
        <f t="shared" si="18"/>
        <v>#DIV/0!</v>
      </c>
      <c r="G170" s="121" t="e">
        <f t="shared" si="19"/>
        <v>#DIV/0!</v>
      </c>
      <c r="H170" s="121" t="e">
        <f t="shared" si="20"/>
        <v>#DIV/0!</v>
      </c>
      <c r="I170" s="121" t="e">
        <f t="shared" si="21"/>
        <v>#DIV/0!</v>
      </c>
      <c r="J170" s="121" t="e">
        <f t="shared" si="22"/>
        <v>#DIV/0!</v>
      </c>
      <c r="K170" s="121" t="e">
        <f t="shared" si="23"/>
        <v>#DIV/0!</v>
      </c>
      <c r="L170" s="121" t="e">
        <f t="shared" si="24"/>
        <v>#DIV/0!</v>
      </c>
      <c r="M170" s="121" t="e">
        <f t="shared" si="25"/>
        <v>#DIV/0!</v>
      </c>
    </row>
    <row r="171" spans="1:17" hidden="1" x14ac:dyDescent="0.2">
      <c r="A171" s="111">
        <v>32</v>
      </c>
      <c r="B171" s="125">
        <f t="shared" si="26"/>
        <v>0</v>
      </c>
      <c r="C171" s="128">
        <f t="shared" si="27"/>
        <v>0</v>
      </c>
      <c r="D171" s="121" t="e">
        <f t="shared" si="16"/>
        <v>#DIV/0!</v>
      </c>
      <c r="E171" s="121" t="e">
        <f t="shared" si="17"/>
        <v>#DIV/0!</v>
      </c>
      <c r="F171" s="121" t="e">
        <f t="shared" si="18"/>
        <v>#DIV/0!</v>
      </c>
      <c r="G171" s="121" t="e">
        <f t="shared" si="19"/>
        <v>#DIV/0!</v>
      </c>
      <c r="H171" s="121" t="e">
        <f t="shared" si="20"/>
        <v>#DIV/0!</v>
      </c>
      <c r="I171" s="121" t="e">
        <f t="shared" si="21"/>
        <v>#DIV/0!</v>
      </c>
      <c r="J171" s="121" t="e">
        <f t="shared" si="22"/>
        <v>#DIV/0!</v>
      </c>
      <c r="K171" s="121" t="e">
        <f t="shared" si="23"/>
        <v>#DIV/0!</v>
      </c>
      <c r="L171" s="121" t="e">
        <f t="shared" si="24"/>
        <v>#DIV/0!</v>
      </c>
      <c r="M171" s="121" t="e">
        <f t="shared" si="25"/>
        <v>#DIV/0!</v>
      </c>
    </row>
    <row r="172" spans="1:17" hidden="1" x14ac:dyDescent="0.2">
      <c r="A172" s="111">
        <v>33</v>
      </c>
      <c r="B172" s="125">
        <f t="shared" si="26"/>
        <v>0</v>
      </c>
      <c r="C172" s="128">
        <f t="shared" si="27"/>
        <v>0</v>
      </c>
      <c r="D172" s="121" t="e">
        <f t="shared" si="16"/>
        <v>#DIV/0!</v>
      </c>
      <c r="E172" s="121" t="e">
        <f t="shared" si="17"/>
        <v>#DIV/0!</v>
      </c>
      <c r="F172" s="121" t="e">
        <f t="shared" si="18"/>
        <v>#DIV/0!</v>
      </c>
      <c r="G172" s="121" t="e">
        <f t="shared" si="19"/>
        <v>#DIV/0!</v>
      </c>
      <c r="H172" s="121" t="e">
        <f t="shared" si="20"/>
        <v>#DIV/0!</v>
      </c>
      <c r="I172" s="121" t="e">
        <f t="shared" si="21"/>
        <v>#DIV/0!</v>
      </c>
      <c r="J172" s="121" t="e">
        <f t="shared" si="22"/>
        <v>#DIV/0!</v>
      </c>
      <c r="K172" s="121" t="e">
        <f t="shared" si="23"/>
        <v>#DIV/0!</v>
      </c>
      <c r="L172" s="121" t="e">
        <f t="shared" si="24"/>
        <v>#DIV/0!</v>
      </c>
      <c r="M172" s="121" t="e">
        <f t="shared" si="25"/>
        <v>#DIV/0!</v>
      </c>
    </row>
    <row r="173" spans="1:17" hidden="1" x14ac:dyDescent="0.2">
      <c r="A173" s="111">
        <v>34</v>
      </c>
      <c r="B173" s="125">
        <f t="shared" si="26"/>
        <v>0</v>
      </c>
      <c r="C173" s="128">
        <f t="shared" si="27"/>
        <v>0</v>
      </c>
      <c r="D173" s="121" t="e">
        <f t="shared" si="16"/>
        <v>#DIV/0!</v>
      </c>
      <c r="E173" s="121" t="e">
        <f t="shared" si="17"/>
        <v>#DIV/0!</v>
      </c>
      <c r="F173" s="121" t="e">
        <f t="shared" si="18"/>
        <v>#DIV/0!</v>
      </c>
      <c r="G173" s="121" t="e">
        <f t="shared" si="19"/>
        <v>#DIV/0!</v>
      </c>
      <c r="H173" s="121" t="e">
        <f t="shared" si="20"/>
        <v>#DIV/0!</v>
      </c>
      <c r="I173" s="121" t="e">
        <f t="shared" si="21"/>
        <v>#DIV/0!</v>
      </c>
      <c r="J173" s="121" t="e">
        <f t="shared" si="22"/>
        <v>#DIV/0!</v>
      </c>
      <c r="K173" s="121" t="e">
        <f t="shared" si="23"/>
        <v>#DIV/0!</v>
      </c>
      <c r="L173" s="121" t="e">
        <f t="shared" si="24"/>
        <v>#DIV/0!</v>
      </c>
      <c r="M173" s="121" t="e">
        <f t="shared" si="25"/>
        <v>#DIV/0!</v>
      </c>
    </row>
    <row r="174" spans="1:17" hidden="1" x14ac:dyDescent="0.2">
      <c r="A174" s="111">
        <v>35</v>
      </c>
      <c r="B174" s="125">
        <f t="shared" si="26"/>
        <v>0</v>
      </c>
      <c r="C174" s="128">
        <f t="shared" si="27"/>
        <v>0</v>
      </c>
      <c r="D174" s="121" t="e">
        <f t="shared" si="16"/>
        <v>#DIV/0!</v>
      </c>
      <c r="E174" s="121" t="e">
        <f t="shared" si="17"/>
        <v>#DIV/0!</v>
      </c>
      <c r="F174" s="121" t="e">
        <f t="shared" si="18"/>
        <v>#DIV/0!</v>
      </c>
      <c r="G174" s="121" t="e">
        <f t="shared" si="19"/>
        <v>#DIV/0!</v>
      </c>
      <c r="H174" s="121" t="e">
        <f t="shared" si="20"/>
        <v>#DIV/0!</v>
      </c>
      <c r="I174" s="121" t="e">
        <f t="shared" si="21"/>
        <v>#DIV/0!</v>
      </c>
      <c r="J174" s="121" t="e">
        <f t="shared" si="22"/>
        <v>#DIV/0!</v>
      </c>
      <c r="K174" s="121" t="e">
        <f t="shared" si="23"/>
        <v>#DIV/0!</v>
      </c>
      <c r="L174" s="121" t="e">
        <f t="shared" si="24"/>
        <v>#DIV/0!</v>
      </c>
      <c r="M174" s="121" t="e">
        <f t="shared" si="25"/>
        <v>#DIV/0!</v>
      </c>
    </row>
    <row r="175" spans="1:17" hidden="1" x14ac:dyDescent="0.2">
      <c r="A175" s="111">
        <v>36</v>
      </c>
      <c r="B175" s="125">
        <f t="shared" si="26"/>
        <v>0</v>
      </c>
      <c r="C175" s="128">
        <f t="shared" si="27"/>
        <v>0</v>
      </c>
      <c r="D175" s="121" t="e">
        <f t="shared" si="16"/>
        <v>#DIV/0!</v>
      </c>
      <c r="E175" s="121" t="e">
        <f t="shared" si="17"/>
        <v>#DIV/0!</v>
      </c>
      <c r="F175" s="121" t="e">
        <f t="shared" si="18"/>
        <v>#DIV/0!</v>
      </c>
      <c r="G175" s="121" t="e">
        <f t="shared" si="19"/>
        <v>#DIV/0!</v>
      </c>
      <c r="H175" s="121" t="e">
        <f t="shared" si="20"/>
        <v>#DIV/0!</v>
      </c>
      <c r="I175" s="121" t="e">
        <f t="shared" si="21"/>
        <v>#DIV/0!</v>
      </c>
      <c r="J175" s="121" t="e">
        <f t="shared" si="22"/>
        <v>#DIV/0!</v>
      </c>
      <c r="K175" s="121" t="e">
        <f t="shared" si="23"/>
        <v>#DIV/0!</v>
      </c>
      <c r="L175" s="121" t="e">
        <f t="shared" si="24"/>
        <v>#DIV/0!</v>
      </c>
      <c r="M175" s="121" t="e">
        <f t="shared" si="25"/>
        <v>#DIV/0!</v>
      </c>
    </row>
    <row r="176" spans="1:17" hidden="1" x14ac:dyDescent="0.2">
      <c r="A176" s="111">
        <v>37</v>
      </c>
      <c r="B176" s="125">
        <f t="shared" si="26"/>
        <v>0</v>
      </c>
      <c r="C176" s="128">
        <f t="shared" si="27"/>
        <v>0</v>
      </c>
      <c r="D176" s="121" t="e">
        <f t="shared" si="16"/>
        <v>#DIV/0!</v>
      </c>
      <c r="E176" s="121" t="e">
        <f t="shared" si="17"/>
        <v>#DIV/0!</v>
      </c>
      <c r="F176" s="121" t="e">
        <f t="shared" si="18"/>
        <v>#DIV/0!</v>
      </c>
      <c r="G176" s="121" t="e">
        <f t="shared" si="19"/>
        <v>#DIV/0!</v>
      </c>
      <c r="H176" s="121" t="e">
        <f t="shared" si="20"/>
        <v>#DIV/0!</v>
      </c>
      <c r="I176" s="121" t="e">
        <f t="shared" si="21"/>
        <v>#DIV/0!</v>
      </c>
      <c r="J176" s="121" t="e">
        <f t="shared" si="22"/>
        <v>#DIV/0!</v>
      </c>
      <c r="K176" s="121" t="e">
        <f t="shared" si="23"/>
        <v>#DIV/0!</v>
      </c>
      <c r="L176" s="121" t="e">
        <f t="shared" si="24"/>
        <v>#DIV/0!</v>
      </c>
      <c r="M176" s="121" t="e">
        <f t="shared" si="25"/>
        <v>#DIV/0!</v>
      </c>
    </row>
    <row r="177" spans="1:13" hidden="1" x14ac:dyDescent="0.2">
      <c r="A177" s="111">
        <v>38</v>
      </c>
      <c r="B177" s="125">
        <f t="shared" si="26"/>
        <v>0</v>
      </c>
      <c r="C177" s="128">
        <f t="shared" si="27"/>
        <v>0</v>
      </c>
      <c r="D177" s="121" t="e">
        <f t="shared" si="16"/>
        <v>#DIV/0!</v>
      </c>
      <c r="E177" s="121" t="e">
        <f t="shared" si="17"/>
        <v>#DIV/0!</v>
      </c>
      <c r="F177" s="121" t="e">
        <f t="shared" si="18"/>
        <v>#DIV/0!</v>
      </c>
      <c r="G177" s="121" t="e">
        <f t="shared" si="19"/>
        <v>#DIV/0!</v>
      </c>
      <c r="H177" s="121" t="e">
        <f t="shared" si="20"/>
        <v>#DIV/0!</v>
      </c>
      <c r="I177" s="121" t="e">
        <f t="shared" si="21"/>
        <v>#DIV/0!</v>
      </c>
      <c r="J177" s="121" t="e">
        <f t="shared" si="22"/>
        <v>#DIV/0!</v>
      </c>
      <c r="K177" s="121" t="e">
        <f t="shared" si="23"/>
        <v>#DIV/0!</v>
      </c>
      <c r="L177" s="121" t="e">
        <f t="shared" si="24"/>
        <v>#DIV/0!</v>
      </c>
      <c r="M177" s="121" t="e">
        <f t="shared" si="25"/>
        <v>#DIV/0!</v>
      </c>
    </row>
    <row r="178" spans="1:13" hidden="1" x14ac:dyDescent="0.2">
      <c r="A178" s="111">
        <v>39</v>
      </c>
      <c r="B178" s="125">
        <f t="shared" si="26"/>
        <v>0</v>
      </c>
      <c r="C178" s="128">
        <f t="shared" si="27"/>
        <v>0</v>
      </c>
      <c r="D178" s="121" t="e">
        <f t="shared" si="16"/>
        <v>#DIV/0!</v>
      </c>
      <c r="E178" s="121" t="e">
        <f t="shared" si="17"/>
        <v>#DIV/0!</v>
      </c>
      <c r="F178" s="121" t="e">
        <f t="shared" si="18"/>
        <v>#DIV/0!</v>
      </c>
      <c r="G178" s="121" t="e">
        <f t="shared" si="19"/>
        <v>#DIV/0!</v>
      </c>
      <c r="H178" s="121" t="e">
        <f t="shared" si="20"/>
        <v>#DIV/0!</v>
      </c>
      <c r="I178" s="121" t="e">
        <f t="shared" si="21"/>
        <v>#DIV/0!</v>
      </c>
      <c r="J178" s="121" t="e">
        <f t="shared" si="22"/>
        <v>#DIV/0!</v>
      </c>
      <c r="K178" s="121" t="e">
        <f t="shared" si="23"/>
        <v>#DIV/0!</v>
      </c>
      <c r="L178" s="121" t="e">
        <f t="shared" si="24"/>
        <v>#DIV/0!</v>
      </c>
      <c r="M178" s="121" t="e">
        <f t="shared" si="25"/>
        <v>#DIV/0!</v>
      </c>
    </row>
    <row r="179" spans="1:13" hidden="1" x14ac:dyDescent="0.2">
      <c r="A179" s="111">
        <v>40</v>
      </c>
      <c r="B179" s="125">
        <f t="shared" si="26"/>
        <v>0</v>
      </c>
      <c r="C179" s="128">
        <f t="shared" si="27"/>
        <v>0</v>
      </c>
      <c r="D179" s="121" t="e">
        <f t="shared" si="16"/>
        <v>#DIV/0!</v>
      </c>
      <c r="E179" s="121" t="e">
        <f t="shared" si="17"/>
        <v>#DIV/0!</v>
      </c>
      <c r="F179" s="121" t="e">
        <f t="shared" si="18"/>
        <v>#DIV/0!</v>
      </c>
      <c r="G179" s="121" t="e">
        <f t="shared" si="19"/>
        <v>#DIV/0!</v>
      </c>
      <c r="H179" s="121" t="e">
        <f t="shared" si="20"/>
        <v>#DIV/0!</v>
      </c>
      <c r="I179" s="121" t="e">
        <f t="shared" si="21"/>
        <v>#DIV/0!</v>
      </c>
      <c r="J179" s="121" t="e">
        <f t="shared" si="22"/>
        <v>#DIV/0!</v>
      </c>
      <c r="K179" s="121" t="e">
        <f t="shared" si="23"/>
        <v>#DIV/0!</v>
      </c>
      <c r="L179" s="121" t="e">
        <f t="shared" si="24"/>
        <v>#DIV/0!</v>
      </c>
      <c r="M179" s="121" t="e">
        <f t="shared" si="25"/>
        <v>#DIV/0!</v>
      </c>
    </row>
    <row r="180" spans="1:13" hidden="1" x14ac:dyDescent="0.2">
      <c r="A180" s="111">
        <v>41</v>
      </c>
      <c r="B180" s="125">
        <f t="shared" si="26"/>
        <v>0</v>
      </c>
      <c r="C180" s="128">
        <f t="shared" si="27"/>
        <v>0</v>
      </c>
      <c r="D180" s="121" t="e">
        <f t="shared" si="16"/>
        <v>#DIV/0!</v>
      </c>
      <c r="E180" s="121" t="e">
        <f t="shared" si="17"/>
        <v>#DIV/0!</v>
      </c>
      <c r="F180" s="121" t="e">
        <f t="shared" si="18"/>
        <v>#DIV/0!</v>
      </c>
      <c r="G180" s="121" t="e">
        <f t="shared" si="19"/>
        <v>#DIV/0!</v>
      </c>
      <c r="H180" s="121" t="e">
        <f t="shared" si="20"/>
        <v>#DIV/0!</v>
      </c>
      <c r="I180" s="121" t="e">
        <f t="shared" si="21"/>
        <v>#DIV/0!</v>
      </c>
      <c r="J180" s="121" t="e">
        <f t="shared" si="22"/>
        <v>#DIV/0!</v>
      </c>
      <c r="K180" s="121" t="e">
        <f t="shared" si="23"/>
        <v>#DIV/0!</v>
      </c>
      <c r="L180" s="121" t="e">
        <f t="shared" si="24"/>
        <v>#DIV/0!</v>
      </c>
      <c r="M180" s="121" t="e">
        <f t="shared" si="25"/>
        <v>#DIV/0!</v>
      </c>
    </row>
    <row r="181" spans="1:13" hidden="1" x14ac:dyDescent="0.2">
      <c r="A181" s="111">
        <v>42</v>
      </c>
      <c r="B181" s="125">
        <f t="shared" si="26"/>
        <v>0</v>
      </c>
      <c r="C181" s="128">
        <f t="shared" si="27"/>
        <v>0</v>
      </c>
      <c r="D181" s="121" t="e">
        <f t="shared" si="16"/>
        <v>#DIV/0!</v>
      </c>
      <c r="E181" s="121" t="e">
        <f t="shared" si="17"/>
        <v>#DIV/0!</v>
      </c>
      <c r="F181" s="121" t="e">
        <f t="shared" si="18"/>
        <v>#DIV/0!</v>
      </c>
      <c r="G181" s="121" t="e">
        <f t="shared" si="19"/>
        <v>#DIV/0!</v>
      </c>
      <c r="H181" s="121" t="e">
        <f t="shared" si="20"/>
        <v>#DIV/0!</v>
      </c>
      <c r="I181" s="121" t="e">
        <f t="shared" si="21"/>
        <v>#DIV/0!</v>
      </c>
      <c r="J181" s="121" t="e">
        <f t="shared" si="22"/>
        <v>#DIV/0!</v>
      </c>
      <c r="K181" s="121" t="e">
        <f t="shared" si="23"/>
        <v>#DIV/0!</v>
      </c>
      <c r="L181" s="121" t="e">
        <f t="shared" si="24"/>
        <v>#DIV/0!</v>
      </c>
      <c r="M181" s="121" t="e">
        <f t="shared" si="25"/>
        <v>#DIV/0!</v>
      </c>
    </row>
    <row r="182" spans="1:13" hidden="1" x14ac:dyDescent="0.2">
      <c r="A182" s="111">
        <v>43</v>
      </c>
      <c r="B182" s="125">
        <f t="shared" si="26"/>
        <v>0</v>
      </c>
      <c r="C182" s="128">
        <f t="shared" si="27"/>
        <v>0</v>
      </c>
      <c r="D182" s="121" t="e">
        <f t="shared" si="16"/>
        <v>#DIV/0!</v>
      </c>
      <c r="E182" s="121" t="e">
        <f t="shared" si="17"/>
        <v>#DIV/0!</v>
      </c>
      <c r="F182" s="121" t="e">
        <f t="shared" si="18"/>
        <v>#DIV/0!</v>
      </c>
      <c r="G182" s="121" t="e">
        <f t="shared" si="19"/>
        <v>#DIV/0!</v>
      </c>
      <c r="H182" s="121" t="e">
        <f t="shared" si="20"/>
        <v>#DIV/0!</v>
      </c>
      <c r="I182" s="121" t="e">
        <f t="shared" si="21"/>
        <v>#DIV/0!</v>
      </c>
      <c r="J182" s="121" t="e">
        <f t="shared" si="22"/>
        <v>#DIV/0!</v>
      </c>
      <c r="K182" s="121" t="e">
        <f t="shared" si="23"/>
        <v>#DIV/0!</v>
      </c>
      <c r="L182" s="121" t="e">
        <f t="shared" si="24"/>
        <v>#DIV/0!</v>
      </c>
      <c r="M182" s="121" t="e">
        <f t="shared" si="25"/>
        <v>#DIV/0!</v>
      </c>
    </row>
    <row r="183" spans="1:13" hidden="1" x14ac:dyDescent="0.2">
      <c r="A183" s="111">
        <v>44</v>
      </c>
      <c r="B183" s="125">
        <f t="shared" si="26"/>
        <v>0</v>
      </c>
      <c r="C183" s="128">
        <f t="shared" si="27"/>
        <v>0</v>
      </c>
      <c r="D183" s="121" t="e">
        <f t="shared" si="16"/>
        <v>#DIV/0!</v>
      </c>
      <c r="E183" s="121" t="e">
        <f t="shared" si="17"/>
        <v>#DIV/0!</v>
      </c>
      <c r="F183" s="121" t="e">
        <f t="shared" si="18"/>
        <v>#DIV/0!</v>
      </c>
      <c r="G183" s="121" t="e">
        <f t="shared" si="19"/>
        <v>#DIV/0!</v>
      </c>
      <c r="H183" s="121" t="e">
        <f t="shared" si="20"/>
        <v>#DIV/0!</v>
      </c>
      <c r="I183" s="121" t="e">
        <f t="shared" si="21"/>
        <v>#DIV/0!</v>
      </c>
      <c r="J183" s="121" t="e">
        <f t="shared" si="22"/>
        <v>#DIV/0!</v>
      </c>
      <c r="K183" s="121" t="e">
        <f t="shared" si="23"/>
        <v>#DIV/0!</v>
      </c>
      <c r="L183" s="121" t="e">
        <f t="shared" si="24"/>
        <v>#DIV/0!</v>
      </c>
      <c r="M183" s="121" t="e">
        <f t="shared" si="25"/>
        <v>#DIV/0!</v>
      </c>
    </row>
    <row r="184" spans="1:13" hidden="1" x14ac:dyDescent="0.2">
      <c r="A184" s="111">
        <v>45</v>
      </c>
      <c r="B184" s="125">
        <f t="shared" si="26"/>
        <v>0</v>
      </c>
      <c r="C184" s="128">
        <f t="shared" si="27"/>
        <v>0</v>
      </c>
      <c r="D184" s="121" t="e">
        <f t="shared" si="16"/>
        <v>#DIV/0!</v>
      </c>
      <c r="E184" s="121" t="e">
        <f t="shared" si="17"/>
        <v>#DIV/0!</v>
      </c>
      <c r="F184" s="121" t="e">
        <f t="shared" si="18"/>
        <v>#DIV/0!</v>
      </c>
      <c r="G184" s="121" t="e">
        <f t="shared" si="19"/>
        <v>#DIV/0!</v>
      </c>
      <c r="H184" s="121" t="e">
        <f t="shared" si="20"/>
        <v>#DIV/0!</v>
      </c>
      <c r="I184" s="121" t="e">
        <f t="shared" si="21"/>
        <v>#DIV/0!</v>
      </c>
      <c r="J184" s="121" t="e">
        <f t="shared" si="22"/>
        <v>#DIV/0!</v>
      </c>
      <c r="K184" s="121" t="e">
        <f t="shared" si="23"/>
        <v>#DIV/0!</v>
      </c>
      <c r="L184" s="121" t="e">
        <f t="shared" si="24"/>
        <v>#DIV/0!</v>
      </c>
      <c r="M184" s="121" t="e">
        <f t="shared" si="25"/>
        <v>#DIV/0!</v>
      </c>
    </row>
    <row r="185" spans="1:13" hidden="1" x14ac:dyDescent="0.2">
      <c r="A185" s="111">
        <v>46</v>
      </c>
      <c r="B185" s="125">
        <f t="shared" si="26"/>
        <v>0</v>
      </c>
      <c r="C185" s="128">
        <f t="shared" si="27"/>
        <v>0</v>
      </c>
      <c r="D185" s="121" t="e">
        <f t="shared" si="16"/>
        <v>#DIV/0!</v>
      </c>
      <c r="E185" s="121" t="e">
        <f t="shared" si="17"/>
        <v>#DIV/0!</v>
      </c>
      <c r="F185" s="121" t="e">
        <f t="shared" si="18"/>
        <v>#DIV/0!</v>
      </c>
      <c r="G185" s="121" t="e">
        <f t="shared" si="19"/>
        <v>#DIV/0!</v>
      </c>
      <c r="H185" s="121" t="e">
        <f t="shared" si="20"/>
        <v>#DIV/0!</v>
      </c>
      <c r="I185" s="121" t="e">
        <f t="shared" si="21"/>
        <v>#DIV/0!</v>
      </c>
      <c r="J185" s="121" t="e">
        <f t="shared" si="22"/>
        <v>#DIV/0!</v>
      </c>
      <c r="K185" s="121" t="e">
        <f t="shared" si="23"/>
        <v>#DIV/0!</v>
      </c>
      <c r="L185" s="121" t="e">
        <f t="shared" si="24"/>
        <v>#DIV/0!</v>
      </c>
      <c r="M185" s="121" t="e">
        <f t="shared" si="25"/>
        <v>#DIV/0!</v>
      </c>
    </row>
    <row r="186" spans="1:13" hidden="1" x14ac:dyDescent="0.2">
      <c r="A186" s="111">
        <v>47</v>
      </c>
      <c r="B186" s="125">
        <f t="shared" si="26"/>
        <v>0</v>
      </c>
      <c r="C186" s="128">
        <f t="shared" si="27"/>
        <v>0</v>
      </c>
      <c r="D186" s="121" t="e">
        <f t="shared" si="16"/>
        <v>#DIV/0!</v>
      </c>
      <c r="E186" s="121" t="e">
        <f t="shared" si="17"/>
        <v>#DIV/0!</v>
      </c>
      <c r="F186" s="121" t="e">
        <f t="shared" si="18"/>
        <v>#DIV/0!</v>
      </c>
      <c r="G186" s="121" t="e">
        <f t="shared" si="19"/>
        <v>#DIV/0!</v>
      </c>
      <c r="H186" s="121" t="e">
        <f t="shared" si="20"/>
        <v>#DIV/0!</v>
      </c>
      <c r="I186" s="121" t="e">
        <f t="shared" si="21"/>
        <v>#DIV/0!</v>
      </c>
      <c r="J186" s="121" t="e">
        <f t="shared" si="22"/>
        <v>#DIV/0!</v>
      </c>
      <c r="K186" s="121" t="e">
        <f t="shared" si="23"/>
        <v>#DIV/0!</v>
      </c>
      <c r="L186" s="121" t="e">
        <f t="shared" si="24"/>
        <v>#DIV/0!</v>
      </c>
      <c r="M186" s="121" t="e">
        <f t="shared" si="25"/>
        <v>#DIV/0!</v>
      </c>
    </row>
    <row r="187" spans="1:13" hidden="1" x14ac:dyDescent="0.2">
      <c r="A187" s="111">
        <v>48</v>
      </c>
      <c r="B187" s="125">
        <f t="shared" si="26"/>
        <v>0</v>
      </c>
      <c r="C187" s="128">
        <f t="shared" si="27"/>
        <v>0</v>
      </c>
      <c r="D187" s="121" t="e">
        <f t="shared" si="16"/>
        <v>#DIV/0!</v>
      </c>
      <c r="E187" s="121" t="e">
        <f t="shared" si="17"/>
        <v>#DIV/0!</v>
      </c>
      <c r="F187" s="121" t="e">
        <f t="shared" si="18"/>
        <v>#DIV/0!</v>
      </c>
      <c r="G187" s="121" t="e">
        <f t="shared" si="19"/>
        <v>#DIV/0!</v>
      </c>
      <c r="H187" s="121" t="e">
        <f t="shared" si="20"/>
        <v>#DIV/0!</v>
      </c>
      <c r="I187" s="121" t="e">
        <f t="shared" si="21"/>
        <v>#DIV/0!</v>
      </c>
      <c r="J187" s="121" t="e">
        <f t="shared" si="22"/>
        <v>#DIV/0!</v>
      </c>
      <c r="K187" s="121" t="e">
        <f t="shared" si="23"/>
        <v>#DIV/0!</v>
      </c>
      <c r="L187" s="121" t="e">
        <f t="shared" si="24"/>
        <v>#DIV/0!</v>
      </c>
      <c r="M187" s="121" t="e">
        <f t="shared" si="25"/>
        <v>#DIV/0!</v>
      </c>
    </row>
    <row r="188" spans="1:13" hidden="1" x14ac:dyDescent="0.2">
      <c r="A188" s="111">
        <v>49</v>
      </c>
      <c r="B188" s="125">
        <f t="shared" si="26"/>
        <v>0</v>
      </c>
      <c r="C188" s="128">
        <f t="shared" si="27"/>
        <v>0</v>
      </c>
      <c r="D188" s="121" t="e">
        <f t="shared" si="16"/>
        <v>#DIV/0!</v>
      </c>
      <c r="E188" s="121" t="e">
        <f t="shared" si="17"/>
        <v>#DIV/0!</v>
      </c>
      <c r="F188" s="121" t="e">
        <f t="shared" si="18"/>
        <v>#DIV/0!</v>
      </c>
      <c r="G188" s="121" t="e">
        <f t="shared" si="19"/>
        <v>#DIV/0!</v>
      </c>
      <c r="H188" s="121" t="e">
        <f t="shared" si="20"/>
        <v>#DIV/0!</v>
      </c>
      <c r="I188" s="121" t="e">
        <f t="shared" si="21"/>
        <v>#DIV/0!</v>
      </c>
      <c r="J188" s="121" t="e">
        <f t="shared" si="22"/>
        <v>#DIV/0!</v>
      </c>
      <c r="K188" s="121" t="e">
        <f t="shared" si="23"/>
        <v>#DIV/0!</v>
      </c>
      <c r="L188" s="121" t="e">
        <f t="shared" si="24"/>
        <v>#DIV/0!</v>
      </c>
      <c r="M188" s="121" t="e">
        <f t="shared" si="25"/>
        <v>#DIV/0!</v>
      </c>
    </row>
    <row r="189" spans="1:13" hidden="1" x14ac:dyDescent="0.2">
      <c r="A189" s="111">
        <v>50</v>
      </c>
      <c r="B189" s="125">
        <f t="shared" si="26"/>
        <v>0</v>
      </c>
      <c r="C189" s="128">
        <f t="shared" si="27"/>
        <v>0</v>
      </c>
      <c r="D189" s="121" t="e">
        <f t="shared" si="16"/>
        <v>#DIV/0!</v>
      </c>
      <c r="E189" s="121" t="e">
        <f t="shared" si="17"/>
        <v>#DIV/0!</v>
      </c>
      <c r="F189" s="121" t="e">
        <f t="shared" si="18"/>
        <v>#DIV/0!</v>
      </c>
      <c r="G189" s="121" t="e">
        <f t="shared" si="19"/>
        <v>#DIV/0!</v>
      </c>
      <c r="H189" s="121" t="e">
        <f t="shared" si="20"/>
        <v>#DIV/0!</v>
      </c>
      <c r="I189" s="121" t="e">
        <f t="shared" si="21"/>
        <v>#DIV/0!</v>
      </c>
      <c r="J189" s="121" t="e">
        <f t="shared" si="22"/>
        <v>#DIV/0!</v>
      </c>
      <c r="K189" s="121" t="e">
        <f t="shared" si="23"/>
        <v>#DIV/0!</v>
      </c>
      <c r="L189" s="121" t="e">
        <f t="shared" si="24"/>
        <v>#DIV/0!</v>
      </c>
      <c r="M189" s="121" t="e">
        <f t="shared" si="25"/>
        <v>#DIV/0!</v>
      </c>
    </row>
    <row r="190" spans="1:13" hidden="1" x14ac:dyDescent="0.2">
      <c r="A190" s="111">
        <v>51</v>
      </c>
      <c r="B190" s="125">
        <f t="shared" si="26"/>
        <v>0</v>
      </c>
      <c r="C190" s="128">
        <f t="shared" si="27"/>
        <v>0</v>
      </c>
      <c r="D190" s="121" t="e">
        <f t="shared" si="16"/>
        <v>#DIV/0!</v>
      </c>
      <c r="E190" s="121" t="e">
        <f t="shared" si="17"/>
        <v>#DIV/0!</v>
      </c>
      <c r="F190" s="121" t="e">
        <f t="shared" si="18"/>
        <v>#DIV/0!</v>
      </c>
      <c r="G190" s="121" t="e">
        <f t="shared" si="19"/>
        <v>#DIV/0!</v>
      </c>
      <c r="H190" s="121" t="e">
        <f t="shared" si="20"/>
        <v>#DIV/0!</v>
      </c>
      <c r="I190" s="121" t="e">
        <f t="shared" si="21"/>
        <v>#DIV/0!</v>
      </c>
      <c r="J190" s="121" t="e">
        <f t="shared" si="22"/>
        <v>#DIV/0!</v>
      </c>
      <c r="K190" s="121" t="e">
        <f t="shared" si="23"/>
        <v>#DIV/0!</v>
      </c>
      <c r="L190" s="121" t="e">
        <f t="shared" si="24"/>
        <v>#DIV/0!</v>
      </c>
      <c r="M190" s="121" t="e">
        <f t="shared" si="25"/>
        <v>#DIV/0!</v>
      </c>
    </row>
    <row r="191" spans="1:13" hidden="1" x14ac:dyDescent="0.2">
      <c r="A191" s="111">
        <v>52</v>
      </c>
      <c r="B191" s="125">
        <f t="shared" si="26"/>
        <v>0</v>
      </c>
      <c r="C191" s="128">
        <f t="shared" si="27"/>
        <v>0</v>
      </c>
      <c r="D191" s="121" t="e">
        <f t="shared" si="16"/>
        <v>#DIV/0!</v>
      </c>
      <c r="E191" s="121" t="e">
        <f t="shared" si="17"/>
        <v>#DIV/0!</v>
      </c>
      <c r="F191" s="121" t="e">
        <f t="shared" si="18"/>
        <v>#DIV/0!</v>
      </c>
      <c r="G191" s="121" t="e">
        <f t="shared" si="19"/>
        <v>#DIV/0!</v>
      </c>
      <c r="H191" s="121" t="e">
        <f t="shared" si="20"/>
        <v>#DIV/0!</v>
      </c>
      <c r="I191" s="121" t="e">
        <f t="shared" si="21"/>
        <v>#DIV/0!</v>
      </c>
      <c r="J191" s="121" t="e">
        <f t="shared" si="22"/>
        <v>#DIV/0!</v>
      </c>
      <c r="K191" s="121" t="e">
        <f t="shared" si="23"/>
        <v>#DIV/0!</v>
      </c>
      <c r="L191" s="121" t="e">
        <f t="shared" si="24"/>
        <v>#DIV/0!</v>
      </c>
      <c r="M191" s="121" t="e">
        <f t="shared" si="25"/>
        <v>#DIV/0!</v>
      </c>
    </row>
    <row r="192" spans="1:13" hidden="1" x14ac:dyDescent="0.2">
      <c r="A192" s="111">
        <v>53</v>
      </c>
      <c r="B192" s="125">
        <f t="shared" si="26"/>
        <v>0</v>
      </c>
      <c r="C192" s="128">
        <f t="shared" si="27"/>
        <v>0</v>
      </c>
      <c r="D192" s="121" t="e">
        <f t="shared" si="16"/>
        <v>#DIV/0!</v>
      </c>
      <c r="E192" s="121" t="e">
        <f t="shared" si="17"/>
        <v>#DIV/0!</v>
      </c>
      <c r="F192" s="121" t="e">
        <f t="shared" si="18"/>
        <v>#DIV/0!</v>
      </c>
      <c r="G192" s="121" t="e">
        <f t="shared" si="19"/>
        <v>#DIV/0!</v>
      </c>
      <c r="H192" s="121" t="e">
        <f t="shared" si="20"/>
        <v>#DIV/0!</v>
      </c>
      <c r="I192" s="121" t="e">
        <f t="shared" si="21"/>
        <v>#DIV/0!</v>
      </c>
      <c r="J192" s="121" t="e">
        <f t="shared" si="22"/>
        <v>#DIV/0!</v>
      </c>
      <c r="K192" s="121" t="e">
        <f t="shared" si="23"/>
        <v>#DIV/0!</v>
      </c>
      <c r="L192" s="121" t="e">
        <f t="shared" si="24"/>
        <v>#DIV/0!</v>
      </c>
      <c r="M192" s="121" t="e">
        <f t="shared" si="25"/>
        <v>#DIV/0!</v>
      </c>
    </row>
    <row r="193" spans="1:17" hidden="1" x14ac:dyDescent="0.2">
      <c r="A193" s="111">
        <v>54</v>
      </c>
      <c r="B193" s="125">
        <f t="shared" si="26"/>
        <v>0</v>
      </c>
      <c r="C193" s="128">
        <f t="shared" si="27"/>
        <v>0</v>
      </c>
      <c r="D193" s="121" t="e">
        <f t="shared" si="16"/>
        <v>#DIV/0!</v>
      </c>
      <c r="E193" s="121" t="e">
        <f t="shared" si="17"/>
        <v>#DIV/0!</v>
      </c>
      <c r="F193" s="121" t="e">
        <f t="shared" si="18"/>
        <v>#DIV/0!</v>
      </c>
      <c r="G193" s="121" t="e">
        <f t="shared" si="19"/>
        <v>#DIV/0!</v>
      </c>
      <c r="H193" s="121" t="e">
        <f t="shared" si="20"/>
        <v>#DIV/0!</v>
      </c>
      <c r="I193" s="121" t="e">
        <f t="shared" si="21"/>
        <v>#DIV/0!</v>
      </c>
      <c r="J193" s="121" t="e">
        <f t="shared" si="22"/>
        <v>#DIV/0!</v>
      </c>
      <c r="K193" s="121" t="e">
        <f t="shared" si="23"/>
        <v>#DIV/0!</v>
      </c>
      <c r="L193" s="121" t="e">
        <f t="shared" si="24"/>
        <v>#DIV/0!</v>
      </c>
      <c r="M193" s="121" t="e">
        <f t="shared" si="25"/>
        <v>#DIV/0!</v>
      </c>
    </row>
    <row r="194" spans="1:17" hidden="1" x14ac:dyDescent="0.2">
      <c r="A194" s="111">
        <v>55</v>
      </c>
      <c r="B194" s="125">
        <f t="shared" si="26"/>
        <v>0</v>
      </c>
      <c r="C194" s="128">
        <f t="shared" si="27"/>
        <v>0</v>
      </c>
      <c r="D194" s="121" t="e">
        <f t="shared" si="16"/>
        <v>#DIV/0!</v>
      </c>
      <c r="E194" s="121" t="e">
        <f t="shared" si="17"/>
        <v>#DIV/0!</v>
      </c>
      <c r="F194" s="121" t="e">
        <f t="shared" si="18"/>
        <v>#DIV/0!</v>
      </c>
      <c r="G194" s="121" t="e">
        <f t="shared" si="19"/>
        <v>#DIV/0!</v>
      </c>
      <c r="H194" s="121" t="e">
        <f t="shared" si="20"/>
        <v>#DIV/0!</v>
      </c>
      <c r="I194" s="121" t="e">
        <f t="shared" si="21"/>
        <v>#DIV/0!</v>
      </c>
      <c r="J194" s="121" t="e">
        <f t="shared" si="22"/>
        <v>#DIV/0!</v>
      </c>
      <c r="K194" s="121" t="e">
        <f t="shared" si="23"/>
        <v>#DIV/0!</v>
      </c>
      <c r="L194" s="121" t="e">
        <f t="shared" si="24"/>
        <v>#DIV/0!</v>
      </c>
      <c r="M194" s="121" t="e">
        <f t="shared" si="25"/>
        <v>#DIV/0!</v>
      </c>
    </row>
    <row r="195" spans="1:17" hidden="1" x14ac:dyDescent="0.2">
      <c r="A195" s="111">
        <v>56</v>
      </c>
      <c r="B195" s="125">
        <f t="shared" si="26"/>
        <v>0</v>
      </c>
      <c r="C195" s="128">
        <f t="shared" si="27"/>
        <v>0</v>
      </c>
      <c r="D195" s="121" t="e">
        <f t="shared" si="16"/>
        <v>#DIV/0!</v>
      </c>
      <c r="E195" s="121" t="e">
        <f t="shared" si="17"/>
        <v>#DIV/0!</v>
      </c>
      <c r="F195" s="121" t="e">
        <f t="shared" si="18"/>
        <v>#DIV/0!</v>
      </c>
      <c r="G195" s="121" t="e">
        <f t="shared" si="19"/>
        <v>#DIV/0!</v>
      </c>
      <c r="H195" s="121" t="e">
        <f t="shared" si="20"/>
        <v>#DIV/0!</v>
      </c>
      <c r="I195" s="121" t="e">
        <f t="shared" si="21"/>
        <v>#DIV/0!</v>
      </c>
      <c r="J195" s="121" t="e">
        <f t="shared" si="22"/>
        <v>#DIV/0!</v>
      </c>
      <c r="K195" s="121" t="e">
        <f t="shared" si="23"/>
        <v>#DIV/0!</v>
      </c>
      <c r="L195" s="121" t="e">
        <f t="shared" si="24"/>
        <v>#DIV/0!</v>
      </c>
      <c r="M195" s="121" t="e">
        <f t="shared" si="25"/>
        <v>#DIV/0!</v>
      </c>
    </row>
    <row r="196" spans="1:17" hidden="1" x14ac:dyDescent="0.2">
      <c r="A196" s="111">
        <v>57</v>
      </c>
      <c r="B196" s="125">
        <f t="shared" si="26"/>
        <v>0</v>
      </c>
      <c r="C196" s="128">
        <f t="shared" si="27"/>
        <v>0</v>
      </c>
      <c r="D196" s="121" t="e">
        <f t="shared" si="16"/>
        <v>#DIV/0!</v>
      </c>
      <c r="E196" s="121" t="e">
        <f t="shared" si="17"/>
        <v>#DIV/0!</v>
      </c>
      <c r="F196" s="121" t="e">
        <f t="shared" si="18"/>
        <v>#DIV/0!</v>
      </c>
      <c r="G196" s="121" t="e">
        <f t="shared" si="19"/>
        <v>#DIV/0!</v>
      </c>
      <c r="H196" s="121" t="e">
        <f t="shared" si="20"/>
        <v>#DIV/0!</v>
      </c>
      <c r="I196" s="121" t="e">
        <f t="shared" si="21"/>
        <v>#DIV/0!</v>
      </c>
      <c r="J196" s="121" t="e">
        <f t="shared" si="22"/>
        <v>#DIV/0!</v>
      </c>
      <c r="K196" s="121" t="e">
        <f t="shared" si="23"/>
        <v>#DIV/0!</v>
      </c>
      <c r="L196" s="121" t="e">
        <f t="shared" si="24"/>
        <v>#DIV/0!</v>
      </c>
      <c r="M196" s="121" t="e">
        <f t="shared" si="25"/>
        <v>#DIV/0!</v>
      </c>
    </row>
    <row r="197" spans="1:17" hidden="1" x14ac:dyDescent="0.2">
      <c r="A197" s="111">
        <v>58</v>
      </c>
      <c r="B197" s="125">
        <f t="shared" si="26"/>
        <v>0</v>
      </c>
      <c r="C197" s="128">
        <f t="shared" si="27"/>
        <v>0</v>
      </c>
      <c r="D197" s="121" t="e">
        <f t="shared" si="16"/>
        <v>#DIV/0!</v>
      </c>
      <c r="E197" s="121" t="e">
        <f t="shared" si="17"/>
        <v>#DIV/0!</v>
      </c>
      <c r="F197" s="121" t="e">
        <f t="shared" si="18"/>
        <v>#DIV/0!</v>
      </c>
      <c r="G197" s="121" t="e">
        <f t="shared" si="19"/>
        <v>#DIV/0!</v>
      </c>
      <c r="H197" s="121" t="e">
        <f t="shared" si="20"/>
        <v>#DIV/0!</v>
      </c>
      <c r="I197" s="121" t="e">
        <f t="shared" si="21"/>
        <v>#DIV/0!</v>
      </c>
      <c r="J197" s="121" t="e">
        <f t="shared" si="22"/>
        <v>#DIV/0!</v>
      </c>
      <c r="K197" s="121" t="e">
        <f t="shared" si="23"/>
        <v>#DIV/0!</v>
      </c>
      <c r="L197" s="121" t="e">
        <f t="shared" si="24"/>
        <v>#DIV/0!</v>
      </c>
      <c r="M197" s="121" t="e">
        <f t="shared" si="25"/>
        <v>#DIV/0!</v>
      </c>
    </row>
    <row r="198" spans="1:17" hidden="1" x14ac:dyDescent="0.2">
      <c r="A198" s="111">
        <v>59</v>
      </c>
      <c r="B198" s="125">
        <f t="shared" si="26"/>
        <v>0</v>
      </c>
      <c r="C198" s="128">
        <f t="shared" si="27"/>
        <v>0</v>
      </c>
      <c r="D198" s="121" t="e">
        <f t="shared" si="16"/>
        <v>#DIV/0!</v>
      </c>
      <c r="E198" s="121" t="e">
        <f t="shared" si="17"/>
        <v>#DIV/0!</v>
      </c>
      <c r="F198" s="121" t="e">
        <f t="shared" si="18"/>
        <v>#DIV/0!</v>
      </c>
      <c r="G198" s="121" t="e">
        <f t="shared" si="19"/>
        <v>#DIV/0!</v>
      </c>
      <c r="H198" s="121" t="e">
        <f t="shared" si="20"/>
        <v>#DIV/0!</v>
      </c>
      <c r="I198" s="121" t="e">
        <f t="shared" si="21"/>
        <v>#DIV/0!</v>
      </c>
      <c r="J198" s="121" t="e">
        <f t="shared" si="22"/>
        <v>#DIV/0!</v>
      </c>
      <c r="K198" s="121" t="e">
        <f t="shared" si="23"/>
        <v>#DIV/0!</v>
      </c>
      <c r="L198" s="121" t="e">
        <f t="shared" si="24"/>
        <v>#DIV/0!</v>
      </c>
      <c r="M198" s="121" t="e">
        <f t="shared" si="25"/>
        <v>#DIV/0!</v>
      </c>
    </row>
    <row r="199" spans="1:17" hidden="1" x14ac:dyDescent="0.2">
      <c r="A199" s="111">
        <v>60</v>
      </c>
      <c r="B199" s="125">
        <f t="shared" si="26"/>
        <v>0</v>
      </c>
      <c r="C199" s="128">
        <f t="shared" si="27"/>
        <v>0</v>
      </c>
      <c r="D199" s="121" t="e">
        <f t="shared" si="16"/>
        <v>#DIV/0!</v>
      </c>
      <c r="E199" s="121" t="e">
        <f t="shared" si="17"/>
        <v>#DIV/0!</v>
      </c>
      <c r="F199" s="121" t="e">
        <f t="shared" si="18"/>
        <v>#DIV/0!</v>
      </c>
      <c r="G199" s="121" t="e">
        <f t="shared" si="19"/>
        <v>#DIV/0!</v>
      </c>
      <c r="H199" s="121" t="e">
        <f t="shared" si="20"/>
        <v>#DIV/0!</v>
      </c>
      <c r="I199" s="121" t="e">
        <f t="shared" si="21"/>
        <v>#DIV/0!</v>
      </c>
      <c r="J199" s="121" t="e">
        <f t="shared" si="22"/>
        <v>#DIV/0!</v>
      </c>
      <c r="K199" s="121" t="e">
        <f t="shared" si="23"/>
        <v>#DIV/0!</v>
      </c>
      <c r="L199" s="121" t="e">
        <f t="shared" si="24"/>
        <v>#DIV/0!</v>
      </c>
      <c r="M199" s="121" t="e">
        <f t="shared" si="25"/>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8">IF(ISERR(E138),"",IF(E138&gt;0,E138,""))</f>
        <v/>
      </c>
      <c r="F204" s="132" t="str">
        <f t="shared" si="28"/>
        <v/>
      </c>
      <c r="G204" s="132" t="str">
        <f t="shared" si="28"/>
        <v/>
      </c>
      <c r="H204" s="132" t="str">
        <f t="shared" si="28"/>
        <v/>
      </c>
      <c r="I204" s="132" t="str">
        <f>IF(ISERR(I138),"",IF(I138&gt;0,I138,""))</f>
        <v/>
      </c>
      <c r="J204" s="132" t="str">
        <f t="shared" si="28"/>
        <v/>
      </c>
      <c r="K204" s="132" t="str">
        <f>IF(ISERR(K138),"",IF(K138&gt;0,K138,""))</f>
        <v/>
      </c>
      <c r="L204" s="132" t="str">
        <f t="shared" si="28"/>
        <v/>
      </c>
      <c r="M204" s="132" t="str">
        <f t="shared" si="28"/>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29">IFERROR(AVERAGEIF(F140:F199,"&lt;&gt;0"),"")</f>
        <v/>
      </c>
      <c r="G205" s="132" t="str">
        <f t="shared" si="29"/>
        <v/>
      </c>
      <c r="H205" s="132" t="str">
        <f t="shared" si="29"/>
        <v/>
      </c>
      <c r="I205" s="132" t="str">
        <f t="shared" si="29"/>
        <v/>
      </c>
      <c r="J205" s="132" t="str">
        <f t="shared" si="29"/>
        <v/>
      </c>
      <c r="K205" s="132" t="str">
        <f t="shared" si="29"/>
        <v/>
      </c>
      <c r="L205" s="132" t="str">
        <f>IFERROR(AVERAGEIF(L140:L199,"&lt;&gt;0"),"")</f>
        <v/>
      </c>
      <c r="M205" s="132" t="str">
        <f t="shared" si="29"/>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0">IF(ISERR(E138),"",IF(COUNTIF(E140:E199,"&gt;="&amp;0.6*E204)&gt;0,COUNTIF(E140:E199,"&gt;="&amp;0.6*E204),""))</f>
        <v/>
      </c>
      <c r="F206" s="112" t="str">
        <f t="shared" si="30"/>
        <v/>
      </c>
      <c r="G206" s="112" t="str">
        <f t="shared" si="30"/>
        <v/>
      </c>
      <c r="H206" s="112" t="str">
        <f t="shared" si="30"/>
        <v/>
      </c>
      <c r="I206" s="112" t="str">
        <f t="shared" si="30"/>
        <v/>
      </c>
      <c r="J206" s="112" t="str">
        <f t="shared" si="30"/>
        <v/>
      </c>
      <c r="K206" s="112" t="str">
        <f t="shared" si="30"/>
        <v/>
      </c>
      <c r="L206" s="112" t="str">
        <f t="shared" si="30"/>
        <v/>
      </c>
      <c r="M206" s="112" t="str">
        <f t="shared" si="30"/>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ZzMcs5dB4BCC4Gz6pajrbPIO1BZRUPYv1atDaBk3z/tKuv6bnIaNJSfwWaLBkSTTQ3rA0bFvP7MHyaNGx3E0Qw==" saltValue="goYJiHVuRgrdNavl9cDwVw==" spinCount="100000" sheet="1" objects="1" scenarios="1" selectLockedCells="1"/>
  <mergeCells count="9">
    <mergeCell ref="A204:B206"/>
    <mergeCell ref="A1:H1"/>
    <mergeCell ref="A3:H3"/>
    <mergeCell ref="A4:H4"/>
    <mergeCell ref="A7:C7"/>
    <mergeCell ref="A8:C8"/>
    <mergeCell ref="A9:C9"/>
    <mergeCell ref="A2:H2"/>
    <mergeCell ref="A6:C6"/>
  </mergeCells>
  <phoneticPr fontId="22" type="noConversion"/>
  <dataValidations count="2">
    <dataValidation type="list" allowBlank="1" showInputMessage="1" showErrorMessage="1" sqref="D7:M7" xr:uid="{00000000-0002-0000-0400-000000000000}">
      <formula1>$N$6:$N$25</formula1>
    </dataValidation>
    <dataValidation type="list" allowBlank="1" showInputMessage="1" showErrorMessage="1" sqref="D8:M8" xr:uid="{00000000-0002-0000-0400-000001000000}">
      <formula1>$O$7:$O$16</formula1>
    </dataValidation>
  </dataValidation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X210"/>
  <sheetViews>
    <sheetView showGridLines="0" view="pageBreakPreview" topLeftCell="A204" zoomScale="80" zoomScaleNormal="115" zoomScaleSheetLayoutView="80" workbookViewId="0">
      <selection activeCell="D6" sqref="D6"/>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4"/>
      <c r="E7" s="114"/>
      <c r="F7" s="114"/>
      <c r="G7" s="114"/>
      <c r="H7" s="114"/>
      <c r="I7" s="114"/>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9"/>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2" spans="1:24" hidden="1" x14ac:dyDescent="0.2"/>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f>B12</f>
        <v>0</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tA/2IvXuWh8VXEFSFFBpe4Y66i/VDAXhJHLC86Xp3LDptPQOeiiRb01emVwMvKw5GzjfSjAaM4rjNGtvkeQS0A==" saltValue="6cqNBpijW7D64UGU4skcvg=="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8:M8" xr:uid="{00000000-0002-0000-0500-000000000000}">
      <formula1>$O$7:$O$16</formula1>
    </dataValidation>
    <dataValidation type="list" allowBlank="1" showInputMessage="1" showErrorMessage="1" sqref="D7:M7" xr:uid="{00000000-0002-0000-0500-000001000000}">
      <formula1>$N$6:$N$25</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210"/>
  <sheetViews>
    <sheetView showGridLines="0" view="pageBreakPreview" topLeftCell="A48" zoomScale="55" zoomScaleNormal="115" zoomScaleSheetLayoutView="55" workbookViewId="0">
      <selection activeCell="K27" sqref="K27"/>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RK3IJbrptddlU6xksehIvMWWr6dpqednoyHiqbG9xfFWX3y7kccvDaYz7N1UsxeN8tDKXHWMnq1JGhU8uwO+6w==" saltValue="MG7CCTjtnLFe0rxawxlRlQ=="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8:M8" xr:uid="{00000000-0002-0000-0600-000000000000}">
      <formula1>$O$7:$O$16</formula1>
    </dataValidation>
    <dataValidation type="list" allowBlank="1" showInputMessage="1" showErrorMessage="1" sqref="D7:M7" xr:uid="{00000000-0002-0000-0600-000001000000}">
      <formula1>$N$6:$N$25</formula1>
    </dataValidation>
  </dataValidations>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210"/>
  <sheetViews>
    <sheetView showGridLines="0" view="pageBreakPreview" zoomScale="54" zoomScaleNormal="115" zoomScaleSheetLayoutView="54" workbookViewId="0">
      <selection activeCell="K24" sqref="K24"/>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hidden="1"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gqsEOp6zJ0Uyw726eAoHk/xQfIWCyLg8MIilrxj9+gHSvEMdjEgVJs/pFVvI/dzrLjvEoicoccZeygw+BphyDA==" saltValue="5pYDgJj1/kCNWoV3SUnG/A=="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8:M8" xr:uid="{00000000-0002-0000-0700-000000000000}">
      <formula1>$O$7:$O$16</formula1>
    </dataValidation>
    <dataValidation type="list" allowBlank="1" showInputMessage="1" showErrorMessage="1" sqref="D7:M7" xr:uid="{00000000-0002-0000-0700-000001000000}">
      <formula1>$N$6:$N$25</formula1>
    </dataValidation>
  </dataValidations>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210"/>
  <sheetViews>
    <sheetView showGridLines="0" view="pageBreakPreview" zoomScale="55" zoomScaleNormal="115" zoomScaleSheetLayoutView="55" workbookViewId="0">
      <selection activeCell="F18" sqref="F18"/>
    </sheetView>
  </sheetViews>
  <sheetFormatPr defaultRowHeight="12.75" x14ac:dyDescent="0.2"/>
  <cols>
    <col min="1" max="1" width="3.42578125" style="108" customWidth="1"/>
    <col min="2" max="2" width="13.5703125" style="109" customWidth="1"/>
    <col min="3" max="3" width="33.42578125" style="108" bestFit="1" customWidth="1"/>
    <col min="4" max="8" width="18.7109375" style="109" customWidth="1"/>
    <col min="9" max="13" width="18.7109375" style="108" customWidth="1"/>
    <col min="14" max="14" width="12.7109375" style="108" customWidth="1"/>
    <col min="15" max="15" width="7.5703125" style="108" customWidth="1"/>
    <col min="16" max="28" width="9.140625" style="108" customWidth="1"/>
    <col min="29" max="16384" width="9.140625" style="108"/>
  </cols>
  <sheetData>
    <row r="1" spans="1:17" ht="18.75" x14ac:dyDescent="0.25">
      <c r="A1" s="456">
        <f>'Result Statistics'!C9</f>
        <v>0</v>
      </c>
      <c r="B1" s="456"/>
      <c r="C1" s="456"/>
      <c r="D1" s="456"/>
      <c r="E1" s="456"/>
      <c r="F1" s="456"/>
      <c r="G1" s="456"/>
      <c r="H1" s="456"/>
      <c r="I1" s="141"/>
      <c r="J1" s="141"/>
      <c r="K1" s="141"/>
      <c r="L1" s="141"/>
      <c r="M1" s="141"/>
    </row>
    <row r="2" spans="1:17" ht="18.75" x14ac:dyDescent="0.25">
      <c r="A2" s="459" t="str">
        <f>'CAR-ABET'!A28:O28</f>
        <v>Fall 2023</v>
      </c>
      <c r="B2" s="459"/>
      <c r="C2" s="459"/>
      <c r="D2" s="459"/>
      <c r="E2" s="459"/>
      <c r="F2" s="459"/>
      <c r="G2" s="459"/>
      <c r="H2" s="459"/>
      <c r="I2" s="141"/>
      <c r="J2" s="141"/>
      <c r="K2" s="141"/>
      <c r="L2" s="141"/>
      <c r="M2" s="141"/>
    </row>
    <row r="3" spans="1:17" x14ac:dyDescent="0.2">
      <c r="A3" s="449" t="s">
        <v>220</v>
      </c>
      <c r="B3" s="449"/>
      <c r="C3" s="449"/>
      <c r="D3" s="449"/>
      <c r="E3" s="449"/>
      <c r="F3" s="449"/>
      <c r="G3" s="449"/>
      <c r="H3" s="449"/>
    </row>
    <row r="4" spans="1:17" x14ac:dyDescent="0.2">
      <c r="A4" s="457">
        <f>'CAR-ABET'!A24:O24</f>
        <v>0</v>
      </c>
      <c r="B4" s="457"/>
      <c r="C4" s="457"/>
      <c r="D4" s="457"/>
      <c r="E4" s="457"/>
      <c r="F4" s="457"/>
      <c r="G4" s="457"/>
      <c r="H4" s="457"/>
      <c r="I4" s="142"/>
      <c r="J4" s="142"/>
      <c r="K4" s="142"/>
      <c r="L4" s="142"/>
      <c r="M4" s="142"/>
    </row>
    <row r="5" spans="1:17" x14ac:dyDescent="0.2">
      <c r="A5" s="108" t="s">
        <v>34</v>
      </c>
      <c r="B5" s="109" t="s">
        <v>34</v>
      </c>
      <c r="C5" s="110" t="s">
        <v>34</v>
      </c>
      <c r="I5" s="109"/>
      <c r="N5" s="136"/>
      <c r="O5" s="136"/>
      <c r="P5" s="136"/>
    </row>
    <row r="6" spans="1:17" x14ac:dyDescent="0.2">
      <c r="A6" s="458" t="s">
        <v>234</v>
      </c>
      <c r="B6" s="458"/>
      <c r="C6" s="458"/>
      <c r="D6" s="115"/>
      <c r="I6" s="109"/>
      <c r="N6" s="145" t="s">
        <v>235</v>
      </c>
      <c r="O6" s="145"/>
      <c r="P6" s="145"/>
    </row>
    <row r="7" spans="1:17" x14ac:dyDescent="0.2">
      <c r="A7" s="453" t="s">
        <v>222</v>
      </c>
      <c r="B7" s="454"/>
      <c r="C7" s="455"/>
      <c r="D7" s="115"/>
      <c r="E7" s="115"/>
      <c r="F7" s="115"/>
      <c r="G7" s="115"/>
      <c r="H7" s="115"/>
      <c r="I7" s="115"/>
      <c r="J7" s="115"/>
      <c r="K7" s="115"/>
      <c r="L7" s="115"/>
      <c r="M7" s="115"/>
      <c r="N7" s="140" t="s">
        <v>211</v>
      </c>
      <c r="O7" s="140" t="s">
        <v>31</v>
      </c>
      <c r="P7" s="145"/>
      <c r="Q7" s="136"/>
    </row>
    <row r="8" spans="1:17" x14ac:dyDescent="0.2">
      <c r="A8" s="453" t="s">
        <v>243</v>
      </c>
      <c r="B8" s="454"/>
      <c r="C8" s="455"/>
      <c r="D8" s="115"/>
      <c r="E8" s="115"/>
      <c r="F8" s="115"/>
      <c r="G8" s="115"/>
      <c r="H8" s="115"/>
      <c r="I8" s="115"/>
      <c r="J8" s="115"/>
      <c r="K8" s="115"/>
      <c r="L8" s="115"/>
      <c r="M8" s="115"/>
      <c r="N8" s="140" t="s">
        <v>210</v>
      </c>
      <c r="O8" s="140" t="s">
        <v>32</v>
      </c>
      <c r="P8" s="145"/>
      <c r="Q8" s="136"/>
    </row>
    <row r="9" spans="1:17" x14ac:dyDescent="0.2">
      <c r="A9" s="453" t="s">
        <v>223</v>
      </c>
      <c r="B9" s="454"/>
      <c r="C9" s="455"/>
      <c r="D9" s="115"/>
      <c r="E9" s="115"/>
      <c r="F9" s="115"/>
      <c r="G9" s="115"/>
      <c r="H9" s="115"/>
      <c r="I9" s="115"/>
      <c r="J9" s="115"/>
      <c r="K9" s="115"/>
      <c r="L9" s="115"/>
      <c r="M9" s="115"/>
      <c r="N9" s="140" t="s">
        <v>226</v>
      </c>
      <c r="O9" s="140" t="s">
        <v>33</v>
      </c>
      <c r="P9" s="145"/>
      <c r="Q9" s="136"/>
    </row>
    <row r="10" spans="1:17" x14ac:dyDescent="0.2">
      <c r="A10" s="133" t="s">
        <v>204</v>
      </c>
      <c r="B10" s="133" t="s">
        <v>203</v>
      </c>
      <c r="C10" s="133" t="s">
        <v>202</v>
      </c>
      <c r="D10" s="134"/>
      <c r="E10" s="134"/>
      <c r="F10" s="134"/>
      <c r="G10" s="134"/>
      <c r="H10" s="134"/>
      <c r="I10" s="134"/>
      <c r="J10" s="135"/>
      <c r="K10" s="135"/>
      <c r="L10" s="135"/>
      <c r="M10" s="135"/>
      <c r="N10" s="140" t="s">
        <v>209</v>
      </c>
      <c r="O10" s="140" t="s">
        <v>35</v>
      </c>
      <c r="P10" s="145"/>
      <c r="Q10" s="136"/>
    </row>
    <row r="11" spans="1:17" ht="12.75" customHeight="1" x14ac:dyDescent="0.2">
      <c r="A11" s="111">
        <v>1</v>
      </c>
      <c r="B11" s="116"/>
      <c r="C11" s="117"/>
      <c r="D11" s="118"/>
      <c r="E11" s="118"/>
      <c r="F11" s="118"/>
      <c r="G11" s="118"/>
      <c r="H11" s="118"/>
      <c r="I11" s="118"/>
      <c r="J11" s="118"/>
      <c r="K11" s="118"/>
      <c r="L11" s="118"/>
      <c r="M11" s="118"/>
      <c r="N11" s="140" t="s">
        <v>218</v>
      </c>
      <c r="O11" s="140" t="s">
        <v>36</v>
      </c>
      <c r="P11" s="145"/>
      <c r="Q11" s="136"/>
    </row>
    <row r="12" spans="1:17" ht="12.75" customHeight="1" x14ac:dyDescent="0.2">
      <c r="A12" s="111">
        <v>2</v>
      </c>
      <c r="B12" s="116"/>
      <c r="C12" s="117"/>
      <c r="D12" s="118"/>
      <c r="E12" s="118"/>
      <c r="F12" s="118"/>
      <c r="G12" s="118"/>
      <c r="H12" s="118"/>
      <c r="I12" s="118"/>
      <c r="J12" s="118"/>
      <c r="K12" s="118"/>
      <c r="L12" s="118"/>
      <c r="M12" s="118"/>
      <c r="N12" s="140" t="s">
        <v>217</v>
      </c>
      <c r="O12" s="140" t="s">
        <v>141</v>
      </c>
      <c r="P12" s="145"/>
      <c r="Q12" s="136"/>
    </row>
    <row r="13" spans="1:17" ht="12.75" customHeight="1" x14ac:dyDescent="0.2">
      <c r="A13" s="111">
        <v>3</v>
      </c>
      <c r="B13" s="116"/>
      <c r="C13" s="117"/>
      <c r="D13" s="118"/>
      <c r="E13" s="118"/>
      <c r="F13" s="118"/>
      <c r="G13" s="118"/>
      <c r="H13" s="118"/>
      <c r="I13" s="118"/>
      <c r="J13" s="118"/>
      <c r="K13" s="118"/>
      <c r="L13" s="118"/>
      <c r="M13" s="118"/>
      <c r="N13" s="140" t="s">
        <v>207</v>
      </c>
      <c r="O13" s="140" t="s">
        <v>142</v>
      </c>
      <c r="P13" s="145"/>
      <c r="Q13" s="136"/>
    </row>
    <row r="14" spans="1:17" ht="12.75" customHeight="1" x14ac:dyDescent="0.2">
      <c r="A14" s="111">
        <v>4</v>
      </c>
      <c r="B14" s="116"/>
      <c r="C14" s="117"/>
      <c r="D14" s="118"/>
      <c r="E14" s="118"/>
      <c r="F14" s="118"/>
      <c r="G14" s="118"/>
      <c r="H14" s="118"/>
      <c r="I14" s="118"/>
      <c r="J14" s="118"/>
      <c r="K14" s="118"/>
      <c r="L14" s="118"/>
      <c r="M14" s="118"/>
      <c r="N14" s="140" t="s">
        <v>216</v>
      </c>
      <c r="O14" s="140" t="s">
        <v>143</v>
      </c>
      <c r="P14" s="145"/>
      <c r="Q14" s="136"/>
    </row>
    <row r="15" spans="1:17" ht="12.75" customHeight="1" x14ac:dyDescent="0.2">
      <c r="A15" s="111">
        <v>5</v>
      </c>
      <c r="B15" s="116"/>
      <c r="C15" s="117"/>
      <c r="D15" s="118"/>
      <c r="E15" s="118"/>
      <c r="F15" s="118"/>
      <c r="G15" s="118"/>
      <c r="H15" s="118"/>
      <c r="I15" s="118"/>
      <c r="J15" s="118"/>
      <c r="K15" s="118"/>
      <c r="L15" s="118"/>
      <c r="M15" s="118"/>
      <c r="N15" s="140" t="s">
        <v>213</v>
      </c>
      <c r="O15" s="140" t="s">
        <v>144</v>
      </c>
      <c r="P15" s="145"/>
      <c r="Q15" s="136"/>
    </row>
    <row r="16" spans="1:17" ht="12.75" customHeight="1" x14ac:dyDescent="0.2">
      <c r="A16" s="111">
        <v>6</v>
      </c>
      <c r="B16" s="116"/>
      <c r="C16" s="117"/>
      <c r="D16" s="118"/>
      <c r="E16" s="118"/>
      <c r="F16" s="118"/>
      <c r="G16" s="118"/>
      <c r="H16" s="118"/>
      <c r="I16" s="118"/>
      <c r="J16" s="118"/>
      <c r="K16" s="118"/>
      <c r="L16" s="118"/>
      <c r="M16" s="118"/>
      <c r="N16" s="140" t="s">
        <v>212</v>
      </c>
      <c r="O16" s="140" t="s">
        <v>145</v>
      </c>
      <c r="P16" s="145"/>
      <c r="Q16" s="136"/>
    </row>
    <row r="17" spans="1:17" ht="12.75" customHeight="1" x14ac:dyDescent="0.2">
      <c r="A17" s="111">
        <v>7</v>
      </c>
      <c r="B17" s="116"/>
      <c r="C17" s="117"/>
      <c r="D17" s="118"/>
      <c r="E17" s="118"/>
      <c r="F17" s="118"/>
      <c r="G17" s="118"/>
      <c r="H17" s="118"/>
      <c r="I17" s="118"/>
      <c r="J17" s="118"/>
      <c r="K17" s="118"/>
      <c r="L17" s="118"/>
      <c r="M17" s="118"/>
      <c r="N17" s="140" t="s">
        <v>225</v>
      </c>
      <c r="O17" s="140"/>
      <c r="P17" s="145"/>
      <c r="Q17" s="136"/>
    </row>
    <row r="18" spans="1:17" ht="12.75" customHeight="1" x14ac:dyDescent="0.2">
      <c r="A18" s="111">
        <v>8</v>
      </c>
      <c r="B18" s="116"/>
      <c r="C18" s="117"/>
      <c r="D18" s="118"/>
      <c r="E18" s="118"/>
      <c r="F18" s="118"/>
      <c r="G18" s="118"/>
      <c r="H18" s="118"/>
      <c r="I18" s="118"/>
      <c r="J18" s="118"/>
      <c r="K18" s="118"/>
      <c r="L18" s="118"/>
      <c r="M18" s="118"/>
      <c r="N18" s="145" t="s">
        <v>227</v>
      </c>
      <c r="O18" s="140"/>
      <c r="P18" s="145"/>
      <c r="Q18" s="136"/>
    </row>
    <row r="19" spans="1:17" ht="12.75" customHeight="1" x14ac:dyDescent="0.2">
      <c r="A19" s="111">
        <v>9</v>
      </c>
      <c r="B19" s="116"/>
      <c r="C19" s="117"/>
      <c r="D19" s="118"/>
      <c r="E19" s="118"/>
      <c r="F19" s="118"/>
      <c r="G19" s="118"/>
      <c r="H19" s="118"/>
      <c r="I19" s="118"/>
      <c r="J19" s="118"/>
      <c r="K19" s="118"/>
      <c r="L19" s="118"/>
      <c r="M19" s="118"/>
      <c r="N19" s="145" t="s">
        <v>228</v>
      </c>
      <c r="O19" s="145"/>
      <c r="P19" s="145"/>
      <c r="Q19" s="136"/>
    </row>
    <row r="20" spans="1:17" ht="12.75" customHeight="1" x14ac:dyDescent="0.2">
      <c r="A20" s="111">
        <v>10</v>
      </c>
      <c r="B20" s="116"/>
      <c r="C20" s="117"/>
      <c r="D20" s="118"/>
      <c r="E20" s="118"/>
      <c r="F20" s="118"/>
      <c r="G20" s="118"/>
      <c r="H20" s="118"/>
      <c r="I20" s="118"/>
      <c r="J20" s="118"/>
      <c r="K20" s="118"/>
      <c r="L20" s="118"/>
      <c r="M20" s="118"/>
      <c r="N20" s="140" t="s">
        <v>219</v>
      </c>
      <c r="O20" s="140"/>
      <c r="P20" s="145"/>
      <c r="Q20" s="136"/>
    </row>
    <row r="21" spans="1:17" ht="12.75" customHeight="1" x14ac:dyDescent="0.2">
      <c r="A21" s="111">
        <v>11</v>
      </c>
      <c r="B21" s="116"/>
      <c r="C21" s="117"/>
      <c r="D21" s="118"/>
      <c r="E21" s="118"/>
      <c r="F21" s="118"/>
      <c r="G21" s="118"/>
      <c r="H21" s="118"/>
      <c r="I21" s="118"/>
      <c r="J21" s="118"/>
      <c r="K21" s="118"/>
      <c r="L21" s="118"/>
      <c r="M21" s="118"/>
      <c r="N21" s="140" t="s">
        <v>206</v>
      </c>
      <c r="O21" s="145"/>
      <c r="P21" s="145"/>
      <c r="Q21" s="136"/>
    </row>
    <row r="22" spans="1:17" ht="12.75" customHeight="1" x14ac:dyDescent="0.2">
      <c r="A22" s="111">
        <v>12</v>
      </c>
      <c r="B22" s="116"/>
      <c r="C22" s="117"/>
      <c r="D22" s="118"/>
      <c r="E22" s="118"/>
      <c r="F22" s="118"/>
      <c r="G22" s="118"/>
      <c r="H22" s="118"/>
      <c r="I22" s="118"/>
      <c r="J22" s="118"/>
      <c r="K22" s="118"/>
      <c r="L22" s="118"/>
      <c r="M22" s="118"/>
      <c r="N22" s="140" t="s">
        <v>208</v>
      </c>
      <c r="O22" s="145"/>
      <c r="P22" s="145"/>
      <c r="Q22" s="136"/>
    </row>
    <row r="23" spans="1:17" ht="12.75" customHeight="1" x14ac:dyDescent="0.2">
      <c r="A23" s="111">
        <v>13</v>
      </c>
      <c r="B23" s="116"/>
      <c r="C23" s="117"/>
      <c r="D23" s="118"/>
      <c r="E23" s="118"/>
      <c r="F23" s="118"/>
      <c r="G23" s="118"/>
      <c r="H23" s="118"/>
      <c r="I23" s="118"/>
      <c r="J23" s="118"/>
      <c r="K23" s="118"/>
      <c r="L23" s="118"/>
      <c r="M23" s="118"/>
      <c r="N23" s="140" t="s">
        <v>215</v>
      </c>
      <c r="O23" s="140"/>
      <c r="P23" s="145"/>
      <c r="Q23" s="136"/>
    </row>
    <row r="24" spans="1:17" ht="12.75" customHeight="1" x14ac:dyDescent="0.2">
      <c r="A24" s="111">
        <v>14</v>
      </c>
      <c r="B24" s="116"/>
      <c r="C24" s="117"/>
      <c r="D24" s="118"/>
      <c r="E24" s="118"/>
      <c r="F24" s="118"/>
      <c r="G24" s="118"/>
      <c r="H24" s="118"/>
      <c r="I24" s="118"/>
      <c r="J24" s="118"/>
      <c r="K24" s="118"/>
      <c r="L24" s="118"/>
      <c r="M24" s="118"/>
      <c r="N24" s="140" t="s">
        <v>214</v>
      </c>
      <c r="O24" s="140"/>
      <c r="P24" s="145"/>
      <c r="Q24" s="136"/>
    </row>
    <row r="25" spans="1:17" ht="12.75" customHeight="1" x14ac:dyDescent="0.2">
      <c r="A25" s="111">
        <v>15</v>
      </c>
      <c r="B25" s="116"/>
      <c r="C25" s="117"/>
      <c r="D25" s="118"/>
      <c r="E25" s="118"/>
      <c r="F25" s="118"/>
      <c r="G25" s="118"/>
      <c r="H25" s="118"/>
      <c r="I25" s="118"/>
      <c r="J25" s="118"/>
      <c r="K25" s="118"/>
      <c r="L25" s="118"/>
      <c r="M25" s="118"/>
      <c r="N25" s="140" t="s">
        <v>224</v>
      </c>
      <c r="O25" s="140"/>
      <c r="P25" s="145"/>
      <c r="Q25" s="136"/>
    </row>
    <row r="26" spans="1:17" ht="12.75" customHeight="1" x14ac:dyDescent="0.2">
      <c r="A26" s="111">
        <v>16</v>
      </c>
      <c r="B26" s="116"/>
      <c r="C26" s="117"/>
      <c r="D26" s="118"/>
      <c r="E26" s="118"/>
      <c r="F26" s="118"/>
      <c r="G26" s="118"/>
      <c r="H26" s="118"/>
      <c r="I26" s="118"/>
      <c r="J26" s="118"/>
      <c r="K26" s="118"/>
      <c r="L26" s="118"/>
      <c r="M26" s="118"/>
      <c r="N26" s="145"/>
      <c r="O26" s="145"/>
      <c r="P26" s="145"/>
      <c r="Q26" s="136"/>
    </row>
    <row r="27" spans="1:17" x14ac:dyDescent="0.2">
      <c r="A27" s="111">
        <v>17</v>
      </c>
      <c r="B27" s="116"/>
      <c r="C27" s="117"/>
      <c r="D27" s="118"/>
      <c r="E27" s="118"/>
      <c r="F27" s="118"/>
      <c r="G27" s="118"/>
      <c r="H27" s="118"/>
      <c r="I27" s="118"/>
      <c r="J27" s="118"/>
      <c r="K27" s="118"/>
      <c r="L27" s="118"/>
      <c r="M27" s="118"/>
      <c r="N27" s="152"/>
      <c r="O27" s="152"/>
      <c r="P27" s="152"/>
      <c r="Q27" s="136"/>
    </row>
    <row r="28" spans="1:17" x14ac:dyDescent="0.2">
      <c r="A28" s="111">
        <v>18</v>
      </c>
      <c r="B28" s="116"/>
      <c r="C28" s="117"/>
      <c r="D28" s="118"/>
      <c r="E28" s="118"/>
      <c r="F28" s="118"/>
      <c r="G28" s="118"/>
      <c r="H28" s="118"/>
      <c r="I28" s="118"/>
      <c r="J28" s="118"/>
      <c r="K28" s="118"/>
      <c r="L28" s="118"/>
      <c r="M28" s="118"/>
      <c r="N28" s="136"/>
      <c r="O28" s="136"/>
      <c r="P28" s="136"/>
      <c r="Q28" s="136"/>
    </row>
    <row r="29" spans="1:17" ht="11.25" customHeight="1" x14ac:dyDescent="0.2">
      <c r="A29" s="111">
        <v>19</v>
      </c>
      <c r="B29" s="116"/>
      <c r="C29" s="117"/>
      <c r="D29" s="118"/>
      <c r="E29" s="118"/>
      <c r="F29" s="118"/>
      <c r="G29" s="118"/>
      <c r="H29" s="118"/>
      <c r="I29" s="118"/>
      <c r="J29" s="118"/>
      <c r="K29" s="118"/>
      <c r="L29" s="118"/>
      <c r="M29" s="118"/>
    </row>
    <row r="30" spans="1:17" x14ac:dyDescent="0.2">
      <c r="A30" s="111">
        <v>20</v>
      </c>
      <c r="B30" s="116"/>
      <c r="C30" s="117"/>
      <c r="D30" s="118"/>
      <c r="E30" s="118"/>
      <c r="F30" s="118"/>
      <c r="G30" s="118"/>
      <c r="H30" s="118"/>
      <c r="I30" s="118"/>
      <c r="J30" s="118"/>
      <c r="K30" s="118"/>
      <c r="L30" s="118"/>
      <c r="M30" s="118"/>
    </row>
    <row r="31" spans="1:17" x14ac:dyDescent="0.2">
      <c r="A31" s="111">
        <v>21</v>
      </c>
      <c r="B31" s="116"/>
      <c r="C31" s="117"/>
      <c r="D31" s="118"/>
      <c r="E31" s="118"/>
      <c r="F31" s="118"/>
      <c r="G31" s="118"/>
      <c r="H31" s="118"/>
      <c r="I31" s="118"/>
      <c r="J31" s="118"/>
      <c r="K31" s="118"/>
      <c r="L31" s="118"/>
      <c r="M31" s="118"/>
    </row>
    <row r="32" spans="1:17" x14ac:dyDescent="0.2">
      <c r="A32" s="111">
        <v>22</v>
      </c>
      <c r="B32" s="116"/>
      <c r="C32" s="117"/>
      <c r="D32" s="118"/>
      <c r="E32" s="118"/>
      <c r="F32" s="118"/>
      <c r="G32" s="118"/>
      <c r="H32" s="118"/>
      <c r="I32" s="118"/>
      <c r="J32" s="118"/>
      <c r="K32" s="118"/>
      <c r="L32" s="118"/>
      <c r="M32" s="118"/>
    </row>
    <row r="33" spans="1:17" x14ac:dyDescent="0.2">
      <c r="A33" s="111">
        <v>23</v>
      </c>
      <c r="B33" s="116"/>
      <c r="C33" s="117"/>
      <c r="D33" s="118"/>
      <c r="E33" s="118"/>
      <c r="F33" s="118"/>
      <c r="G33" s="118"/>
      <c r="H33" s="118"/>
      <c r="I33" s="118"/>
      <c r="J33" s="118"/>
      <c r="K33" s="118"/>
      <c r="L33" s="118"/>
      <c r="M33" s="118"/>
    </row>
    <row r="34" spans="1:17" x14ac:dyDescent="0.2">
      <c r="A34" s="111">
        <v>24</v>
      </c>
      <c r="B34" s="116"/>
      <c r="C34" s="117"/>
      <c r="D34" s="118"/>
      <c r="E34" s="118"/>
      <c r="F34" s="118"/>
      <c r="G34" s="118"/>
      <c r="H34" s="118"/>
      <c r="I34" s="118"/>
      <c r="J34" s="118"/>
      <c r="K34" s="118"/>
      <c r="L34" s="118"/>
      <c r="M34" s="118"/>
    </row>
    <row r="35" spans="1:17" x14ac:dyDescent="0.2">
      <c r="A35" s="111">
        <v>25</v>
      </c>
      <c r="B35" s="116"/>
      <c r="C35" s="117"/>
      <c r="D35" s="118"/>
      <c r="E35" s="118"/>
      <c r="F35" s="118"/>
      <c r="G35" s="118"/>
      <c r="H35" s="118"/>
      <c r="I35" s="118"/>
      <c r="J35" s="118"/>
      <c r="K35" s="118"/>
      <c r="L35" s="118"/>
      <c r="M35" s="118"/>
    </row>
    <row r="36" spans="1:17" x14ac:dyDescent="0.2">
      <c r="A36" s="111">
        <v>26</v>
      </c>
      <c r="B36" s="116"/>
      <c r="C36" s="117"/>
      <c r="D36" s="118"/>
      <c r="E36" s="118"/>
      <c r="F36" s="118"/>
      <c r="G36" s="118"/>
      <c r="H36" s="118"/>
      <c r="I36" s="118"/>
      <c r="J36" s="118"/>
      <c r="K36" s="118"/>
      <c r="L36" s="118"/>
      <c r="M36" s="118"/>
    </row>
    <row r="37" spans="1:17" ht="12.75" customHeight="1" x14ac:dyDescent="0.2">
      <c r="A37" s="111">
        <v>27</v>
      </c>
      <c r="B37" s="116"/>
      <c r="C37" s="117"/>
      <c r="D37" s="118"/>
      <c r="E37" s="118"/>
      <c r="F37" s="118"/>
      <c r="G37" s="118"/>
      <c r="H37" s="118"/>
      <c r="I37" s="118"/>
      <c r="J37" s="118"/>
      <c r="K37" s="118"/>
      <c r="L37" s="118"/>
      <c r="M37" s="118"/>
    </row>
    <row r="38" spans="1:17" x14ac:dyDescent="0.2">
      <c r="A38" s="111">
        <v>28</v>
      </c>
      <c r="B38" s="116"/>
      <c r="C38" s="117"/>
      <c r="D38" s="118"/>
      <c r="E38" s="118"/>
      <c r="F38" s="118"/>
      <c r="G38" s="118"/>
      <c r="H38" s="118"/>
      <c r="I38" s="118"/>
      <c r="J38" s="118"/>
      <c r="K38" s="118"/>
      <c r="L38" s="118"/>
      <c r="M38" s="118"/>
    </row>
    <row r="39" spans="1:17" ht="12.75" customHeight="1" x14ac:dyDescent="0.2">
      <c r="A39" s="111">
        <v>29</v>
      </c>
      <c r="B39" s="116"/>
      <c r="C39" s="117"/>
      <c r="D39" s="118"/>
      <c r="E39" s="118"/>
      <c r="F39" s="118"/>
      <c r="G39" s="118"/>
      <c r="H39" s="118"/>
      <c r="I39" s="118"/>
      <c r="J39" s="118"/>
      <c r="K39" s="118"/>
      <c r="L39" s="118"/>
      <c r="M39" s="118"/>
    </row>
    <row r="40" spans="1:17" ht="12.75" customHeight="1" x14ac:dyDescent="0.2">
      <c r="A40" s="111">
        <v>30</v>
      </c>
      <c r="B40" s="116"/>
      <c r="C40" s="117"/>
      <c r="D40" s="118"/>
      <c r="E40" s="118"/>
      <c r="F40" s="118"/>
      <c r="G40" s="118"/>
      <c r="H40" s="118"/>
      <c r="I40" s="118"/>
      <c r="J40" s="118"/>
      <c r="K40" s="118"/>
      <c r="L40" s="118"/>
      <c r="M40" s="118"/>
      <c r="N40" s="140" t="s">
        <v>218</v>
      </c>
      <c r="O40" s="140" t="s">
        <v>36</v>
      </c>
      <c r="P40" s="145"/>
      <c r="Q40" s="136"/>
    </row>
    <row r="41" spans="1:17" ht="12.75" customHeight="1" x14ac:dyDescent="0.2">
      <c r="A41" s="111">
        <v>31</v>
      </c>
      <c r="B41" s="116"/>
      <c r="C41" s="117"/>
      <c r="D41" s="118"/>
      <c r="E41" s="118"/>
      <c r="F41" s="118"/>
      <c r="G41" s="118"/>
      <c r="H41" s="118"/>
      <c r="I41" s="118"/>
      <c r="J41" s="118"/>
      <c r="K41" s="118"/>
      <c r="L41" s="118"/>
      <c r="M41" s="118"/>
      <c r="N41" s="140" t="s">
        <v>217</v>
      </c>
      <c r="O41" s="140" t="s">
        <v>141</v>
      </c>
      <c r="P41" s="145"/>
      <c r="Q41" s="136"/>
    </row>
    <row r="42" spans="1:17" ht="12.75" customHeight="1" x14ac:dyDescent="0.2">
      <c r="A42" s="111">
        <v>32</v>
      </c>
      <c r="B42" s="116"/>
      <c r="C42" s="117"/>
      <c r="D42" s="118"/>
      <c r="E42" s="118"/>
      <c r="F42" s="118"/>
      <c r="G42" s="118"/>
      <c r="H42" s="118"/>
      <c r="I42" s="118"/>
      <c r="J42" s="118"/>
      <c r="K42" s="118"/>
      <c r="L42" s="118"/>
      <c r="M42" s="118"/>
      <c r="N42" s="140" t="s">
        <v>207</v>
      </c>
      <c r="O42" s="140" t="s">
        <v>142</v>
      </c>
      <c r="P42" s="145"/>
      <c r="Q42" s="136"/>
    </row>
    <row r="43" spans="1:17" ht="12.75" customHeight="1" x14ac:dyDescent="0.2">
      <c r="A43" s="111">
        <v>33</v>
      </c>
      <c r="B43" s="116"/>
      <c r="C43" s="117"/>
      <c r="D43" s="118"/>
      <c r="E43" s="118"/>
      <c r="F43" s="118"/>
      <c r="G43" s="118"/>
      <c r="H43" s="118"/>
      <c r="I43" s="118"/>
      <c r="J43" s="118"/>
      <c r="K43" s="118"/>
      <c r="L43" s="118"/>
      <c r="M43" s="118"/>
      <c r="N43" s="140" t="s">
        <v>216</v>
      </c>
      <c r="O43" s="140" t="s">
        <v>143</v>
      </c>
      <c r="P43" s="145"/>
      <c r="Q43" s="136"/>
    </row>
    <row r="44" spans="1:17" ht="12.75" customHeight="1" x14ac:dyDescent="0.2">
      <c r="A44" s="111">
        <v>34</v>
      </c>
      <c r="B44" s="116"/>
      <c r="C44" s="117"/>
      <c r="D44" s="118"/>
      <c r="E44" s="118"/>
      <c r="F44" s="118"/>
      <c r="G44" s="118"/>
      <c r="H44" s="118"/>
      <c r="I44" s="118"/>
      <c r="J44" s="118"/>
      <c r="K44" s="118"/>
      <c r="L44" s="118"/>
      <c r="M44" s="118"/>
      <c r="N44" s="140" t="s">
        <v>213</v>
      </c>
      <c r="O44" s="140" t="s">
        <v>144</v>
      </c>
      <c r="P44" s="145"/>
      <c r="Q44" s="136"/>
    </row>
    <row r="45" spans="1:17" ht="12.75" customHeight="1" x14ac:dyDescent="0.2">
      <c r="A45" s="111">
        <v>35</v>
      </c>
      <c r="B45" s="116"/>
      <c r="C45" s="117"/>
      <c r="D45" s="118"/>
      <c r="E45" s="118"/>
      <c r="F45" s="118"/>
      <c r="G45" s="118"/>
      <c r="H45" s="118"/>
      <c r="I45" s="118"/>
      <c r="J45" s="118"/>
      <c r="K45" s="118"/>
      <c r="L45" s="118"/>
      <c r="M45" s="118"/>
      <c r="N45" s="140" t="s">
        <v>212</v>
      </c>
      <c r="O45" s="140" t="s">
        <v>145</v>
      </c>
      <c r="P45" s="145"/>
      <c r="Q45" s="136"/>
    </row>
    <row r="46" spans="1:17" ht="12.75" customHeight="1" x14ac:dyDescent="0.2">
      <c r="A46" s="111">
        <v>36</v>
      </c>
      <c r="B46" s="116"/>
      <c r="C46" s="117"/>
      <c r="D46" s="118"/>
      <c r="E46" s="118"/>
      <c r="F46" s="118"/>
      <c r="G46" s="118"/>
      <c r="H46" s="118"/>
      <c r="I46" s="118"/>
      <c r="J46" s="118"/>
      <c r="K46" s="118"/>
      <c r="L46" s="118"/>
      <c r="M46" s="118"/>
      <c r="N46" s="140" t="s">
        <v>225</v>
      </c>
      <c r="O46" s="140"/>
      <c r="P46" s="145"/>
      <c r="Q46" s="136"/>
    </row>
    <row r="47" spans="1:17" ht="12.75" customHeight="1" x14ac:dyDescent="0.2">
      <c r="A47" s="111">
        <v>37</v>
      </c>
      <c r="B47" s="116"/>
      <c r="C47" s="117"/>
      <c r="D47" s="118"/>
      <c r="E47" s="118"/>
      <c r="F47" s="118"/>
      <c r="G47" s="118"/>
      <c r="H47" s="118"/>
      <c r="I47" s="118"/>
      <c r="J47" s="118"/>
      <c r="K47" s="118"/>
      <c r="L47" s="118"/>
      <c r="M47" s="118"/>
      <c r="N47" s="145" t="s">
        <v>227</v>
      </c>
      <c r="O47" s="140"/>
      <c r="P47" s="145"/>
      <c r="Q47" s="136"/>
    </row>
    <row r="48" spans="1:17" ht="12.75" customHeight="1" x14ac:dyDescent="0.2">
      <c r="A48" s="111">
        <v>38</v>
      </c>
      <c r="B48" s="116"/>
      <c r="C48" s="117"/>
      <c r="D48" s="118"/>
      <c r="E48" s="118"/>
      <c r="F48" s="118"/>
      <c r="G48" s="118"/>
      <c r="H48" s="118"/>
      <c r="I48" s="118"/>
      <c r="J48" s="118"/>
      <c r="K48" s="118"/>
      <c r="L48" s="118"/>
      <c r="M48" s="118"/>
      <c r="N48" s="145" t="s">
        <v>228</v>
      </c>
      <c r="O48" s="145"/>
      <c r="P48" s="145"/>
      <c r="Q48" s="136"/>
    </row>
    <row r="49" spans="1:17" ht="12.75" customHeight="1" x14ac:dyDescent="0.2">
      <c r="A49" s="111">
        <v>39</v>
      </c>
      <c r="B49" s="116"/>
      <c r="C49" s="117"/>
      <c r="D49" s="118"/>
      <c r="E49" s="118"/>
      <c r="F49" s="118"/>
      <c r="G49" s="118"/>
      <c r="H49" s="118"/>
      <c r="I49" s="118"/>
      <c r="J49" s="118"/>
      <c r="K49" s="118"/>
      <c r="L49" s="118"/>
      <c r="M49" s="118"/>
      <c r="N49" s="140" t="s">
        <v>219</v>
      </c>
      <c r="O49" s="140"/>
      <c r="P49" s="145"/>
      <c r="Q49" s="136"/>
    </row>
    <row r="50" spans="1:17" ht="12.75" customHeight="1" x14ac:dyDescent="0.2">
      <c r="A50" s="111">
        <v>40</v>
      </c>
      <c r="B50" s="116"/>
      <c r="C50" s="117"/>
      <c r="D50" s="118"/>
      <c r="E50" s="118"/>
      <c r="F50" s="118"/>
      <c r="G50" s="118"/>
      <c r="H50" s="118"/>
      <c r="I50" s="118"/>
      <c r="J50" s="118"/>
      <c r="K50" s="118"/>
      <c r="L50" s="118"/>
      <c r="M50" s="118"/>
      <c r="N50" s="140" t="s">
        <v>218</v>
      </c>
      <c r="O50" s="140" t="s">
        <v>36</v>
      </c>
      <c r="P50" s="145"/>
      <c r="Q50" s="136"/>
    </row>
    <row r="51" spans="1:17" ht="12.75" customHeight="1" x14ac:dyDescent="0.2">
      <c r="A51" s="111">
        <v>41</v>
      </c>
      <c r="B51" s="116"/>
      <c r="C51" s="117"/>
      <c r="D51" s="118"/>
      <c r="E51" s="118"/>
      <c r="F51" s="118"/>
      <c r="G51" s="118"/>
      <c r="H51" s="118"/>
      <c r="I51" s="118"/>
      <c r="J51" s="118"/>
      <c r="K51" s="118"/>
      <c r="L51" s="118"/>
      <c r="M51" s="118"/>
      <c r="N51" s="140" t="s">
        <v>217</v>
      </c>
      <c r="O51" s="140" t="s">
        <v>141</v>
      </c>
      <c r="P51" s="145"/>
      <c r="Q51" s="136"/>
    </row>
    <row r="52" spans="1:17" ht="12.75" customHeight="1" x14ac:dyDescent="0.2">
      <c r="A52" s="111">
        <v>42</v>
      </c>
      <c r="B52" s="116"/>
      <c r="C52" s="117"/>
      <c r="D52" s="118"/>
      <c r="E52" s="118"/>
      <c r="F52" s="118"/>
      <c r="G52" s="118"/>
      <c r="H52" s="118"/>
      <c r="I52" s="118"/>
      <c r="J52" s="118"/>
      <c r="K52" s="118"/>
      <c r="L52" s="118"/>
      <c r="M52" s="118"/>
      <c r="N52" s="140" t="s">
        <v>207</v>
      </c>
      <c r="O52" s="140" t="s">
        <v>142</v>
      </c>
      <c r="P52" s="145"/>
      <c r="Q52" s="136"/>
    </row>
    <row r="53" spans="1:17" ht="12.75" customHeight="1" x14ac:dyDescent="0.2">
      <c r="A53" s="111">
        <v>43</v>
      </c>
      <c r="B53" s="116"/>
      <c r="C53" s="117"/>
      <c r="D53" s="118"/>
      <c r="E53" s="118"/>
      <c r="F53" s="118"/>
      <c r="G53" s="118"/>
      <c r="H53" s="118"/>
      <c r="I53" s="118"/>
      <c r="J53" s="118"/>
      <c r="K53" s="118"/>
      <c r="L53" s="118"/>
      <c r="M53" s="118"/>
      <c r="N53" s="140" t="s">
        <v>216</v>
      </c>
      <c r="O53" s="140" t="s">
        <v>143</v>
      </c>
      <c r="P53" s="145"/>
      <c r="Q53" s="136"/>
    </row>
    <row r="54" spans="1:17" ht="12.75" customHeight="1" x14ac:dyDescent="0.2">
      <c r="A54" s="111">
        <v>44</v>
      </c>
      <c r="B54" s="116"/>
      <c r="C54" s="117"/>
      <c r="D54" s="118"/>
      <c r="E54" s="118"/>
      <c r="F54" s="118"/>
      <c r="G54" s="118"/>
      <c r="H54" s="118"/>
      <c r="I54" s="118"/>
      <c r="J54" s="118"/>
      <c r="K54" s="118"/>
      <c r="L54" s="118"/>
      <c r="M54" s="118"/>
      <c r="N54" s="140" t="s">
        <v>213</v>
      </c>
      <c r="O54" s="140" t="s">
        <v>144</v>
      </c>
      <c r="P54" s="145"/>
      <c r="Q54" s="136"/>
    </row>
    <row r="55" spans="1:17" ht="12.75" customHeight="1" x14ac:dyDescent="0.2">
      <c r="A55" s="111">
        <v>45</v>
      </c>
      <c r="B55" s="116"/>
      <c r="C55" s="117"/>
      <c r="D55" s="118"/>
      <c r="E55" s="118"/>
      <c r="F55" s="118"/>
      <c r="G55" s="118"/>
      <c r="H55" s="118"/>
      <c r="I55" s="118"/>
      <c r="J55" s="118"/>
      <c r="K55" s="118"/>
      <c r="L55" s="118"/>
      <c r="M55" s="118"/>
      <c r="N55" s="140" t="s">
        <v>212</v>
      </c>
      <c r="O55" s="140" t="s">
        <v>145</v>
      </c>
      <c r="P55" s="145"/>
      <c r="Q55" s="136"/>
    </row>
    <row r="56" spans="1:17" ht="12.75" customHeight="1" x14ac:dyDescent="0.2">
      <c r="A56" s="111">
        <v>46</v>
      </c>
      <c r="B56" s="116"/>
      <c r="C56" s="117"/>
      <c r="D56" s="118"/>
      <c r="E56" s="118"/>
      <c r="F56" s="118"/>
      <c r="G56" s="118"/>
      <c r="H56" s="118"/>
      <c r="I56" s="118"/>
      <c r="J56" s="118"/>
      <c r="K56" s="118"/>
      <c r="L56" s="118"/>
      <c r="M56" s="118"/>
      <c r="N56" s="140" t="s">
        <v>225</v>
      </c>
      <c r="O56" s="140"/>
      <c r="P56" s="145"/>
      <c r="Q56" s="136"/>
    </row>
    <row r="57" spans="1:17" ht="12.75" customHeight="1" x14ac:dyDescent="0.2">
      <c r="A57" s="111">
        <v>47</v>
      </c>
      <c r="B57" s="116"/>
      <c r="C57" s="117"/>
      <c r="D57" s="118"/>
      <c r="E57" s="118"/>
      <c r="F57" s="118"/>
      <c r="G57" s="118"/>
      <c r="H57" s="118"/>
      <c r="I57" s="118"/>
      <c r="J57" s="118"/>
      <c r="K57" s="118"/>
      <c r="L57" s="118"/>
      <c r="M57" s="118"/>
      <c r="N57" s="145" t="s">
        <v>227</v>
      </c>
      <c r="O57" s="140"/>
      <c r="P57" s="145"/>
      <c r="Q57" s="136"/>
    </row>
    <row r="58" spans="1:17" ht="12.75" customHeight="1" x14ac:dyDescent="0.2">
      <c r="A58" s="111">
        <v>48</v>
      </c>
      <c r="B58" s="116"/>
      <c r="C58" s="117"/>
      <c r="D58" s="118"/>
      <c r="E58" s="118"/>
      <c r="F58" s="118"/>
      <c r="G58" s="118"/>
      <c r="H58" s="118"/>
      <c r="I58" s="118"/>
      <c r="J58" s="118"/>
      <c r="K58" s="118"/>
      <c r="L58" s="118"/>
      <c r="M58" s="118"/>
      <c r="N58" s="145" t="s">
        <v>228</v>
      </c>
      <c r="O58" s="145"/>
      <c r="P58" s="145"/>
      <c r="Q58" s="136"/>
    </row>
    <row r="59" spans="1:17" ht="12.75" customHeight="1" x14ac:dyDescent="0.2">
      <c r="A59" s="111">
        <v>49</v>
      </c>
      <c r="B59" s="116"/>
      <c r="C59" s="117"/>
      <c r="D59" s="118"/>
      <c r="E59" s="118"/>
      <c r="F59" s="118"/>
      <c r="G59" s="118"/>
      <c r="H59" s="118"/>
      <c r="I59" s="118"/>
      <c r="J59" s="118"/>
      <c r="K59" s="118"/>
      <c r="L59" s="118"/>
      <c r="M59" s="118"/>
      <c r="N59" s="140" t="s">
        <v>219</v>
      </c>
      <c r="O59" s="140"/>
      <c r="P59" s="145"/>
      <c r="Q59" s="136"/>
    </row>
    <row r="60" spans="1:17" ht="12.75" customHeight="1" x14ac:dyDescent="0.2">
      <c r="A60" s="111">
        <v>50</v>
      </c>
      <c r="B60" s="116"/>
      <c r="C60" s="117"/>
      <c r="D60" s="118"/>
      <c r="E60" s="118"/>
      <c r="F60" s="118"/>
      <c r="G60" s="118"/>
      <c r="H60" s="118"/>
      <c r="I60" s="118"/>
      <c r="J60" s="118"/>
      <c r="K60" s="118"/>
      <c r="L60" s="118"/>
      <c r="M60" s="118"/>
      <c r="N60" s="140" t="s">
        <v>206</v>
      </c>
      <c r="O60" s="145"/>
      <c r="P60" s="145"/>
      <c r="Q60" s="136"/>
    </row>
    <row r="61" spans="1:17" ht="12.75" customHeight="1" x14ac:dyDescent="0.2">
      <c r="A61" s="111">
        <v>51</v>
      </c>
      <c r="B61" s="116"/>
      <c r="C61" s="117"/>
      <c r="D61" s="118"/>
      <c r="E61" s="118"/>
      <c r="F61" s="118"/>
      <c r="G61" s="118"/>
      <c r="H61" s="118"/>
      <c r="I61" s="118"/>
      <c r="J61" s="118"/>
      <c r="K61" s="118"/>
      <c r="L61" s="118"/>
      <c r="M61" s="118"/>
      <c r="N61" s="140" t="s">
        <v>208</v>
      </c>
      <c r="O61" s="145"/>
      <c r="P61" s="145"/>
      <c r="Q61" s="136"/>
    </row>
    <row r="62" spans="1:17" ht="12.75" customHeight="1" x14ac:dyDescent="0.2">
      <c r="A62" s="111">
        <v>52</v>
      </c>
      <c r="B62" s="116"/>
      <c r="C62" s="117"/>
      <c r="D62" s="118"/>
      <c r="E62" s="118"/>
      <c r="F62" s="118"/>
      <c r="G62" s="118"/>
      <c r="H62" s="118"/>
      <c r="I62" s="118"/>
      <c r="J62" s="118"/>
      <c r="K62" s="118"/>
      <c r="L62" s="118"/>
      <c r="M62" s="118"/>
      <c r="N62" s="140" t="s">
        <v>215</v>
      </c>
      <c r="O62" s="140"/>
      <c r="P62" s="145"/>
      <c r="Q62" s="136"/>
    </row>
    <row r="63" spans="1:17" ht="12.75" customHeight="1" x14ac:dyDescent="0.2">
      <c r="A63" s="111">
        <v>53</v>
      </c>
      <c r="B63" s="116"/>
      <c r="C63" s="117"/>
      <c r="D63" s="118"/>
      <c r="E63" s="118"/>
      <c r="F63" s="118"/>
      <c r="G63" s="118"/>
      <c r="H63" s="118"/>
      <c r="I63" s="118"/>
      <c r="J63" s="118"/>
      <c r="K63" s="118"/>
      <c r="L63" s="118"/>
      <c r="M63" s="118"/>
      <c r="N63" s="140" t="s">
        <v>214</v>
      </c>
      <c r="O63" s="140"/>
      <c r="P63" s="145"/>
      <c r="Q63" s="136"/>
    </row>
    <row r="64" spans="1:17" ht="12.75" customHeight="1" x14ac:dyDescent="0.2">
      <c r="A64" s="111">
        <v>54</v>
      </c>
      <c r="B64" s="116"/>
      <c r="C64" s="117"/>
      <c r="D64" s="118"/>
      <c r="E64" s="118"/>
      <c r="F64" s="118"/>
      <c r="G64" s="118"/>
      <c r="H64" s="118"/>
      <c r="I64" s="118"/>
      <c r="J64" s="118"/>
      <c r="K64" s="118"/>
      <c r="L64" s="118"/>
      <c r="M64" s="118"/>
      <c r="N64" s="140" t="s">
        <v>224</v>
      </c>
      <c r="O64" s="140"/>
      <c r="P64" s="145"/>
      <c r="Q64" s="136"/>
    </row>
    <row r="65" spans="1:24" ht="12.75" customHeight="1" x14ac:dyDescent="0.2">
      <c r="A65" s="111">
        <v>55</v>
      </c>
      <c r="B65" s="116"/>
      <c r="C65" s="117"/>
      <c r="D65" s="118"/>
      <c r="E65" s="118"/>
      <c r="F65" s="118"/>
      <c r="G65" s="118"/>
      <c r="H65" s="118"/>
      <c r="I65" s="118"/>
      <c r="J65" s="118"/>
      <c r="K65" s="118"/>
      <c r="L65" s="118"/>
      <c r="M65" s="118"/>
      <c r="N65" s="145"/>
      <c r="O65" s="145"/>
      <c r="P65" s="145"/>
      <c r="Q65" s="136"/>
    </row>
    <row r="66" spans="1:24" x14ac:dyDescent="0.2">
      <c r="A66" s="111">
        <v>56</v>
      </c>
      <c r="B66" s="116"/>
      <c r="C66" s="117"/>
      <c r="D66" s="118"/>
      <c r="E66" s="118"/>
      <c r="F66" s="118"/>
      <c r="G66" s="118"/>
      <c r="H66" s="118"/>
      <c r="I66" s="118"/>
      <c r="J66" s="118"/>
      <c r="K66" s="118"/>
      <c r="L66" s="118"/>
      <c r="M66" s="118"/>
      <c r="N66" s="152"/>
      <c r="O66" s="152"/>
      <c r="P66" s="152"/>
      <c r="Q66" s="136"/>
    </row>
    <row r="67" spans="1:24" x14ac:dyDescent="0.2">
      <c r="A67" s="111">
        <v>57</v>
      </c>
      <c r="B67" s="116"/>
      <c r="C67" s="117"/>
      <c r="D67" s="118"/>
      <c r="E67" s="118"/>
      <c r="F67" s="118"/>
      <c r="G67" s="118"/>
      <c r="H67" s="118"/>
      <c r="I67" s="118"/>
      <c r="J67" s="118"/>
      <c r="K67" s="118"/>
      <c r="L67" s="118"/>
      <c r="M67" s="118"/>
      <c r="N67" s="136"/>
      <c r="O67" s="136"/>
      <c r="P67" s="136"/>
      <c r="Q67" s="136"/>
    </row>
    <row r="68" spans="1:24" ht="11.25" customHeight="1" x14ac:dyDescent="0.2">
      <c r="A68" s="111">
        <v>58</v>
      </c>
      <c r="B68" s="116"/>
      <c r="C68" s="117"/>
      <c r="D68" s="118"/>
      <c r="E68" s="118"/>
      <c r="F68" s="118"/>
      <c r="G68" s="118"/>
      <c r="H68" s="118"/>
      <c r="I68" s="118"/>
      <c r="J68" s="118"/>
      <c r="K68" s="118"/>
      <c r="L68" s="118"/>
      <c r="M68" s="118"/>
    </row>
    <row r="69" spans="1:24" ht="12.95" customHeight="1" x14ac:dyDescent="0.2">
      <c r="A69" s="111">
        <v>59</v>
      </c>
      <c r="B69" s="116"/>
      <c r="C69" s="117"/>
      <c r="D69" s="118"/>
      <c r="E69" s="118"/>
      <c r="F69" s="118"/>
      <c r="G69" s="118"/>
      <c r="H69" s="118"/>
      <c r="I69" s="118"/>
      <c r="J69" s="118"/>
      <c r="K69" s="118"/>
      <c r="L69" s="118"/>
      <c r="M69" s="118"/>
    </row>
    <row r="70" spans="1:24" x14ac:dyDescent="0.2">
      <c r="A70" s="111">
        <v>60</v>
      </c>
      <c r="B70" s="116"/>
      <c r="C70" s="117"/>
      <c r="D70" s="118"/>
      <c r="E70" s="118"/>
      <c r="F70" s="118"/>
      <c r="G70" s="118"/>
      <c r="H70" s="118"/>
      <c r="I70" s="118"/>
      <c r="J70" s="118"/>
      <c r="K70" s="118"/>
      <c r="L70" s="118"/>
      <c r="M70" s="118"/>
    </row>
    <row r="71" spans="1:24" hidden="1" x14ac:dyDescent="0.2"/>
    <row r="72" spans="1:24" hidden="1" x14ac:dyDescent="0.2"/>
    <row r="73" spans="1:24" hidden="1" x14ac:dyDescent="0.2">
      <c r="A73" s="108" t="s">
        <v>205</v>
      </c>
      <c r="D73" s="121">
        <f>SUMIFS(D9:M9,D8:M8,D74)</f>
        <v>0</v>
      </c>
      <c r="E73" s="121">
        <f>SUMIFS(D9:M9,D8:M8,E74)</f>
        <v>0</v>
      </c>
      <c r="F73" s="121">
        <f>SUMIFS(D9:M9,D8:M8,F74)</f>
        <v>0</v>
      </c>
      <c r="G73" s="121">
        <f>SUMIFS(D9:M9,D8:M8,G74)</f>
        <v>0</v>
      </c>
      <c r="H73" s="121">
        <f>SUMIFS(D9:M9,D8:M8,H74)</f>
        <v>0</v>
      </c>
      <c r="I73" s="121">
        <f>SUMIFS(D9:M9,D8:M8,I74)</f>
        <v>0</v>
      </c>
      <c r="J73" s="121">
        <f>SUMIFS(D9:M9,D8:M8,J74)</f>
        <v>0</v>
      </c>
      <c r="K73" s="121">
        <f>SUMIFS(D9:M9,D8:M8,K74)</f>
        <v>0</v>
      </c>
      <c r="L73" s="121">
        <f>SUMIFS(D9:M9,D8:M8,L74)</f>
        <v>0</v>
      </c>
      <c r="M73" s="121">
        <f>SUMIFS(D9:M9,D8:M8,M74)</f>
        <v>0</v>
      </c>
      <c r="N73" s="146">
        <f>SUM(D73:M73)</f>
        <v>0</v>
      </c>
      <c r="O73" s="146"/>
      <c r="P73" s="146"/>
      <c r="Q73" s="146"/>
    </row>
    <row r="74" spans="1:24" hidden="1" x14ac:dyDescent="0.2">
      <c r="A74" s="111" t="s">
        <v>204</v>
      </c>
      <c r="B74" s="122" t="s">
        <v>203</v>
      </c>
      <c r="C74" s="123" t="s">
        <v>202</v>
      </c>
      <c r="D74" s="122" t="s">
        <v>31</v>
      </c>
      <c r="E74" s="122" t="s">
        <v>32</v>
      </c>
      <c r="F74" s="122" t="s">
        <v>33</v>
      </c>
      <c r="G74" s="122" t="s">
        <v>35</v>
      </c>
      <c r="H74" s="122" t="s">
        <v>36</v>
      </c>
      <c r="I74" s="122" t="s">
        <v>141</v>
      </c>
      <c r="J74" s="122" t="s">
        <v>142</v>
      </c>
      <c r="K74" s="122" t="s">
        <v>143</v>
      </c>
      <c r="L74" s="122" t="s">
        <v>144</v>
      </c>
      <c r="M74" s="124" t="s">
        <v>145</v>
      </c>
      <c r="N74" s="251"/>
      <c r="O74" s="251"/>
      <c r="P74" s="251"/>
      <c r="Q74" s="251"/>
      <c r="S74" s="145"/>
      <c r="T74" s="145"/>
      <c r="U74" s="145"/>
      <c r="V74" s="145"/>
      <c r="W74" s="145"/>
      <c r="X74" s="145"/>
    </row>
    <row r="75" spans="1:24" hidden="1" x14ac:dyDescent="0.2">
      <c r="A75" s="111">
        <v>1</v>
      </c>
      <c r="B75" s="125">
        <f>B11</f>
        <v>0</v>
      </c>
      <c r="C75" s="126">
        <f>C11</f>
        <v>0</v>
      </c>
      <c r="D75" s="121">
        <f>SUMIFS(D11:M11,$D$8:$M$8,$D$74)</f>
        <v>0</v>
      </c>
      <c r="E75" s="107">
        <f>SUMIFS(D11:M11,$D$8:$M$8,$E$74)</f>
        <v>0</v>
      </c>
      <c r="F75" s="107">
        <f>SUMIFS(D11:M11,$D$8:$M$8,$F$74)</f>
        <v>0</v>
      </c>
      <c r="G75" s="107">
        <f>SUMIFS(D11:M11,$D$8:$M$8,$G$74)</f>
        <v>0</v>
      </c>
      <c r="H75" s="107">
        <f>SUMIFS(D11:M11,$D$8:$M$8,$H$74)</f>
        <v>0</v>
      </c>
      <c r="I75" s="107">
        <f>SUMIFS(D11:M11,$D$8:$M$8,$I$74)</f>
        <v>0</v>
      </c>
      <c r="J75" s="107">
        <f>SUMIFS(D11:M11,$D$8:$M$8,$J$74)</f>
        <v>0</v>
      </c>
      <c r="K75" s="107">
        <f>SUMIFS(D11:M11,$D$8:$M$8,$K$74)</f>
        <v>0</v>
      </c>
      <c r="L75" s="107">
        <f>SUMIFS(D11:M11,$D$8:$M$8,$L$74)</f>
        <v>0</v>
      </c>
      <c r="M75" s="107">
        <f>SUMIFS(D11:M11,$D$8:$M$8,$M$74)</f>
        <v>0</v>
      </c>
      <c r="N75" s="249"/>
      <c r="O75" s="249"/>
      <c r="P75" s="249"/>
      <c r="Q75" s="249"/>
      <c r="S75" s="145"/>
      <c r="T75" s="145"/>
      <c r="U75" s="145"/>
      <c r="V75" s="145"/>
      <c r="W75" s="145"/>
      <c r="X75" s="145"/>
    </row>
    <row r="76" spans="1:24" hidden="1" x14ac:dyDescent="0.2">
      <c r="A76" s="111">
        <v>2</v>
      </c>
      <c r="B76" s="125" t="s">
        <v>287</v>
      </c>
      <c r="C76" s="126">
        <f t="shared" ref="C76:C103" si="0">C12</f>
        <v>0</v>
      </c>
      <c r="D76" s="121">
        <f t="shared" ref="D76:D134" si="1">SUMIFS(D12:M12,$D$8:$M$8,$D$74)</f>
        <v>0</v>
      </c>
      <c r="E76" s="107">
        <f t="shared" ref="E76:E134" si="2">SUMIFS(D12:M12,$D$8:$M$8,$E$74)</f>
        <v>0</v>
      </c>
      <c r="F76" s="107">
        <f t="shared" ref="F76:F134" si="3">SUMIFS(D12:M12,$D$8:$M$8,$F$74)</f>
        <v>0</v>
      </c>
      <c r="G76" s="107">
        <f t="shared" ref="G76:G134" si="4">SUMIFS(D12:M12,$D$8:$M$8,$G$74)</f>
        <v>0</v>
      </c>
      <c r="H76" s="107">
        <f t="shared" ref="H76:H134" si="5">SUMIFS(D12:M12,$D$8:$M$8,$H$74)</f>
        <v>0</v>
      </c>
      <c r="I76" s="107">
        <f t="shared" ref="I76:I134" si="6">SUMIFS(D12:M12,$D$8:$M$8,$I$74)</f>
        <v>0</v>
      </c>
      <c r="J76" s="107">
        <f t="shared" ref="J76:J134" si="7">SUMIFS(D12:M12,$D$8:$M$8,$J$74)</f>
        <v>0</v>
      </c>
      <c r="K76" s="107">
        <f t="shared" ref="K76:K134" si="8">SUMIFS(D12:M12,$D$8:$M$8,$K$74)</f>
        <v>0</v>
      </c>
      <c r="L76" s="107">
        <f t="shared" ref="L76:L134" si="9">SUMIFS(D12:M12,$D$8:$M$8,$L$74)</f>
        <v>0</v>
      </c>
      <c r="M76" s="107">
        <f t="shared" ref="M76:M134" si="10">SUMIFS(D12:M12,$D$8:$M$8,$M$74)</f>
        <v>0</v>
      </c>
      <c r="N76" s="249"/>
      <c r="O76" s="249"/>
      <c r="P76" s="249"/>
      <c r="Q76" s="249"/>
      <c r="S76" s="145"/>
      <c r="T76" s="140" t="s">
        <v>31</v>
      </c>
      <c r="U76" s="145" t="e">
        <f>HLOOKUP(T76,D8:K9,2,FALSE)</f>
        <v>#N/A</v>
      </c>
      <c r="V76" s="145" t="e">
        <f>HLOOKUP(T76,E8:L9,2,FALSE)</f>
        <v>#N/A</v>
      </c>
      <c r="W76" s="145" t="e">
        <f>HLOOKUP(T76,F8:M9,2,FALSE)</f>
        <v>#N/A</v>
      </c>
      <c r="X76" s="145" t="e">
        <f>HLOOKUP(T76,G8:M9,2,FALSE)</f>
        <v>#N/A</v>
      </c>
    </row>
    <row r="77" spans="1:24" hidden="1" x14ac:dyDescent="0.2">
      <c r="A77" s="111">
        <v>3</v>
      </c>
      <c r="B77" s="125">
        <f t="shared" ref="B77:B103" si="11">B13</f>
        <v>0</v>
      </c>
      <c r="C77" s="126">
        <f t="shared" si="0"/>
        <v>0</v>
      </c>
      <c r="D77" s="121">
        <f t="shared" si="1"/>
        <v>0</v>
      </c>
      <c r="E77" s="107">
        <f t="shared" si="2"/>
        <v>0</v>
      </c>
      <c r="F77" s="107">
        <f t="shared" si="3"/>
        <v>0</v>
      </c>
      <c r="G77" s="107">
        <f t="shared" si="4"/>
        <v>0</v>
      </c>
      <c r="H77" s="107">
        <f t="shared" si="5"/>
        <v>0</v>
      </c>
      <c r="I77" s="107">
        <f t="shared" si="6"/>
        <v>0</v>
      </c>
      <c r="J77" s="107">
        <f t="shared" si="7"/>
        <v>0</v>
      </c>
      <c r="K77" s="107">
        <f t="shared" si="8"/>
        <v>0</v>
      </c>
      <c r="L77" s="107">
        <f t="shared" si="9"/>
        <v>0</v>
      </c>
      <c r="M77" s="107">
        <f t="shared" si="10"/>
        <v>0</v>
      </c>
      <c r="N77" s="249"/>
      <c r="O77" s="249"/>
      <c r="P77" s="249"/>
      <c r="Q77" s="249"/>
      <c r="S77" s="145"/>
      <c r="T77" s="140" t="s">
        <v>32</v>
      </c>
      <c r="U77" s="145" t="e">
        <f>HLOOKUP(T77,D8:K9,2,FALSE)</f>
        <v>#N/A</v>
      </c>
      <c r="V77" s="145"/>
      <c r="W77" s="145"/>
      <c r="X77" s="145"/>
    </row>
    <row r="78" spans="1:24" hidden="1" x14ac:dyDescent="0.2">
      <c r="A78" s="111">
        <v>4</v>
      </c>
      <c r="B78" s="125">
        <f t="shared" si="11"/>
        <v>0</v>
      </c>
      <c r="C78" s="126">
        <f t="shared" si="0"/>
        <v>0</v>
      </c>
      <c r="D78" s="121">
        <f t="shared" si="1"/>
        <v>0</v>
      </c>
      <c r="E78" s="107">
        <f t="shared" si="2"/>
        <v>0</v>
      </c>
      <c r="F78" s="107">
        <f t="shared" si="3"/>
        <v>0</v>
      </c>
      <c r="G78" s="107">
        <f t="shared" si="4"/>
        <v>0</v>
      </c>
      <c r="H78" s="107">
        <f t="shared" si="5"/>
        <v>0</v>
      </c>
      <c r="I78" s="107">
        <f t="shared" si="6"/>
        <v>0</v>
      </c>
      <c r="J78" s="107">
        <f t="shared" si="7"/>
        <v>0</v>
      </c>
      <c r="K78" s="107">
        <f t="shared" si="8"/>
        <v>0</v>
      </c>
      <c r="L78" s="107">
        <f t="shared" si="9"/>
        <v>0</v>
      </c>
      <c r="M78" s="107">
        <f t="shared" si="10"/>
        <v>0</v>
      </c>
      <c r="N78" s="249"/>
      <c r="O78" s="249"/>
      <c r="P78" s="249"/>
      <c r="Q78" s="249"/>
      <c r="S78" s="145"/>
      <c r="T78" s="140" t="s">
        <v>33</v>
      </c>
      <c r="U78" s="145" t="e">
        <f>HLOOKUP(T78,D8:K9,2,FALSE)</f>
        <v>#N/A</v>
      </c>
      <c r="V78" s="145"/>
      <c r="W78" s="145"/>
      <c r="X78" s="145"/>
    </row>
    <row r="79" spans="1:24" hidden="1" x14ac:dyDescent="0.2">
      <c r="A79" s="111">
        <v>5</v>
      </c>
      <c r="B79" s="125">
        <f t="shared" si="11"/>
        <v>0</v>
      </c>
      <c r="C79" s="126">
        <f t="shared" si="0"/>
        <v>0</v>
      </c>
      <c r="D79" s="121">
        <f t="shared" si="1"/>
        <v>0</v>
      </c>
      <c r="E79" s="107">
        <f t="shared" si="2"/>
        <v>0</v>
      </c>
      <c r="F79" s="107">
        <f t="shared" si="3"/>
        <v>0</v>
      </c>
      <c r="G79" s="107">
        <f t="shared" si="4"/>
        <v>0</v>
      </c>
      <c r="H79" s="107">
        <f t="shared" si="5"/>
        <v>0</v>
      </c>
      <c r="I79" s="107">
        <f t="shared" si="6"/>
        <v>0</v>
      </c>
      <c r="J79" s="107">
        <f t="shared" si="7"/>
        <v>0</v>
      </c>
      <c r="K79" s="107">
        <f t="shared" si="8"/>
        <v>0</v>
      </c>
      <c r="L79" s="107">
        <f t="shared" si="9"/>
        <v>0</v>
      </c>
      <c r="M79" s="107">
        <f t="shared" si="10"/>
        <v>0</v>
      </c>
      <c r="N79" s="249"/>
      <c r="O79" s="249"/>
      <c r="P79" s="249"/>
      <c r="Q79" s="249"/>
      <c r="S79" s="145"/>
      <c r="T79" s="140" t="s">
        <v>35</v>
      </c>
      <c r="U79" s="145" t="e">
        <f>HLOOKUP(T79,D8:K11,2,FALSE)</f>
        <v>#N/A</v>
      </c>
      <c r="V79" s="145"/>
      <c r="W79" s="145"/>
      <c r="X79" s="145"/>
    </row>
    <row r="80" spans="1:24" hidden="1" x14ac:dyDescent="0.2">
      <c r="A80" s="111">
        <v>6</v>
      </c>
      <c r="B80" s="125">
        <f t="shared" si="11"/>
        <v>0</v>
      </c>
      <c r="C80" s="126">
        <f t="shared" si="0"/>
        <v>0</v>
      </c>
      <c r="D80" s="121">
        <f t="shared" si="1"/>
        <v>0</v>
      </c>
      <c r="E80" s="107">
        <f t="shared" si="2"/>
        <v>0</v>
      </c>
      <c r="F80" s="107">
        <f t="shared" si="3"/>
        <v>0</v>
      </c>
      <c r="G80" s="107">
        <f t="shared" si="4"/>
        <v>0</v>
      </c>
      <c r="H80" s="107">
        <f t="shared" si="5"/>
        <v>0</v>
      </c>
      <c r="I80" s="107">
        <f t="shared" si="6"/>
        <v>0</v>
      </c>
      <c r="J80" s="107">
        <f t="shared" si="7"/>
        <v>0</v>
      </c>
      <c r="K80" s="107">
        <f t="shared" si="8"/>
        <v>0</v>
      </c>
      <c r="L80" s="107">
        <f t="shared" si="9"/>
        <v>0</v>
      </c>
      <c r="M80" s="107">
        <f t="shared" si="10"/>
        <v>0</v>
      </c>
      <c r="N80" s="249"/>
      <c r="O80" s="249"/>
      <c r="P80" s="249"/>
      <c r="Q80" s="249"/>
      <c r="S80" s="145"/>
      <c r="T80" s="140" t="s">
        <v>36</v>
      </c>
      <c r="U80" s="145" t="e">
        <f t="shared" ref="U80:U85" si="12">HLOOKUP(T80,D12:K13,2,FALSE)</f>
        <v>#N/A</v>
      </c>
      <c r="V80" s="145"/>
      <c r="W80" s="145"/>
      <c r="X80" s="145"/>
    </row>
    <row r="81" spans="1:24" hidden="1" x14ac:dyDescent="0.2">
      <c r="A81" s="111">
        <v>7</v>
      </c>
      <c r="B81" s="125">
        <f t="shared" si="11"/>
        <v>0</v>
      </c>
      <c r="C81" s="126">
        <f t="shared" si="0"/>
        <v>0</v>
      </c>
      <c r="D81" s="121">
        <f t="shared" si="1"/>
        <v>0</v>
      </c>
      <c r="E81" s="107">
        <f t="shared" si="2"/>
        <v>0</v>
      </c>
      <c r="F81" s="107">
        <f t="shared" si="3"/>
        <v>0</v>
      </c>
      <c r="G81" s="107">
        <f t="shared" si="4"/>
        <v>0</v>
      </c>
      <c r="H81" s="107">
        <f t="shared" si="5"/>
        <v>0</v>
      </c>
      <c r="I81" s="107">
        <f t="shared" si="6"/>
        <v>0</v>
      </c>
      <c r="J81" s="107">
        <f t="shared" si="7"/>
        <v>0</v>
      </c>
      <c r="K81" s="107">
        <f t="shared" si="8"/>
        <v>0</v>
      </c>
      <c r="L81" s="107">
        <f t="shared" si="9"/>
        <v>0</v>
      </c>
      <c r="M81" s="107">
        <f t="shared" si="10"/>
        <v>0</v>
      </c>
      <c r="N81" s="249"/>
      <c r="O81" s="249"/>
      <c r="P81" s="249"/>
      <c r="Q81" s="249"/>
      <c r="S81" s="145"/>
      <c r="T81" s="140" t="s">
        <v>141</v>
      </c>
      <c r="U81" s="145" t="e">
        <f t="shared" si="12"/>
        <v>#N/A</v>
      </c>
      <c r="V81" s="145"/>
      <c r="W81" s="145"/>
      <c r="X81" s="145"/>
    </row>
    <row r="82" spans="1:24" hidden="1" x14ac:dyDescent="0.2">
      <c r="A82" s="111">
        <v>8</v>
      </c>
      <c r="B82" s="125">
        <f t="shared" si="11"/>
        <v>0</v>
      </c>
      <c r="C82" s="126">
        <f t="shared" si="0"/>
        <v>0</v>
      </c>
      <c r="D82" s="121">
        <f t="shared" si="1"/>
        <v>0</v>
      </c>
      <c r="E82" s="107">
        <f t="shared" si="2"/>
        <v>0</v>
      </c>
      <c r="F82" s="107">
        <f t="shared" si="3"/>
        <v>0</v>
      </c>
      <c r="G82" s="107">
        <f t="shared" si="4"/>
        <v>0</v>
      </c>
      <c r="H82" s="107">
        <f t="shared" si="5"/>
        <v>0</v>
      </c>
      <c r="I82" s="107">
        <f t="shared" si="6"/>
        <v>0</v>
      </c>
      <c r="J82" s="107">
        <f t="shared" si="7"/>
        <v>0</v>
      </c>
      <c r="K82" s="107">
        <f t="shared" si="8"/>
        <v>0</v>
      </c>
      <c r="L82" s="107">
        <f t="shared" si="9"/>
        <v>0</v>
      </c>
      <c r="M82" s="107">
        <f t="shared" si="10"/>
        <v>0</v>
      </c>
      <c r="N82" s="249"/>
      <c r="O82" s="249"/>
      <c r="P82" s="249"/>
      <c r="Q82" s="249"/>
      <c r="S82" s="145"/>
      <c r="T82" s="140" t="s">
        <v>142</v>
      </c>
      <c r="U82" s="145" t="e">
        <f t="shared" si="12"/>
        <v>#N/A</v>
      </c>
      <c r="V82" s="145"/>
      <c r="W82" s="145"/>
      <c r="X82" s="145"/>
    </row>
    <row r="83" spans="1:24" hidden="1" x14ac:dyDescent="0.2">
      <c r="A83" s="111">
        <v>9</v>
      </c>
      <c r="B83" s="125">
        <f t="shared" si="11"/>
        <v>0</v>
      </c>
      <c r="C83" s="126">
        <f t="shared" si="0"/>
        <v>0</v>
      </c>
      <c r="D83" s="121">
        <f t="shared" si="1"/>
        <v>0</v>
      </c>
      <c r="E83" s="107">
        <f t="shared" si="2"/>
        <v>0</v>
      </c>
      <c r="F83" s="107">
        <f t="shared" si="3"/>
        <v>0</v>
      </c>
      <c r="G83" s="107">
        <f t="shared" si="4"/>
        <v>0</v>
      </c>
      <c r="H83" s="107">
        <f t="shared" si="5"/>
        <v>0</v>
      </c>
      <c r="I83" s="107">
        <f t="shared" si="6"/>
        <v>0</v>
      </c>
      <c r="J83" s="107">
        <f t="shared" si="7"/>
        <v>0</v>
      </c>
      <c r="K83" s="107">
        <f t="shared" si="8"/>
        <v>0</v>
      </c>
      <c r="L83" s="107">
        <f t="shared" si="9"/>
        <v>0</v>
      </c>
      <c r="M83" s="107">
        <f t="shared" si="10"/>
        <v>0</v>
      </c>
      <c r="N83" s="249"/>
      <c r="O83" s="249"/>
      <c r="P83" s="249"/>
      <c r="Q83" s="249"/>
      <c r="S83" s="145"/>
      <c r="T83" s="140" t="s">
        <v>143</v>
      </c>
      <c r="U83" s="145" t="e">
        <f t="shared" si="12"/>
        <v>#N/A</v>
      </c>
      <c r="V83" s="145"/>
      <c r="W83" s="145"/>
      <c r="X83" s="145"/>
    </row>
    <row r="84" spans="1:24" hidden="1" x14ac:dyDescent="0.2">
      <c r="A84" s="111">
        <v>10</v>
      </c>
      <c r="B84" s="125">
        <f t="shared" si="11"/>
        <v>0</v>
      </c>
      <c r="C84" s="126">
        <f t="shared" si="0"/>
        <v>0</v>
      </c>
      <c r="D84" s="121">
        <f t="shared" si="1"/>
        <v>0</v>
      </c>
      <c r="E84" s="107">
        <f t="shared" si="2"/>
        <v>0</v>
      </c>
      <c r="F84" s="107">
        <f t="shared" si="3"/>
        <v>0</v>
      </c>
      <c r="G84" s="107">
        <f t="shared" si="4"/>
        <v>0</v>
      </c>
      <c r="H84" s="107">
        <f t="shared" si="5"/>
        <v>0</v>
      </c>
      <c r="I84" s="107">
        <f t="shared" si="6"/>
        <v>0</v>
      </c>
      <c r="J84" s="107">
        <f t="shared" si="7"/>
        <v>0</v>
      </c>
      <c r="K84" s="107">
        <f t="shared" si="8"/>
        <v>0</v>
      </c>
      <c r="L84" s="107">
        <f t="shared" si="9"/>
        <v>0</v>
      </c>
      <c r="M84" s="107">
        <f t="shared" si="10"/>
        <v>0</v>
      </c>
      <c r="N84" s="249"/>
      <c r="O84" s="249"/>
      <c r="P84" s="249"/>
      <c r="Q84" s="249"/>
      <c r="S84" s="145"/>
      <c r="T84" s="140" t="s">
        <v>144</v>
      </c>
      <c r="U84" s="145" t="e">
        <f t="shared" si="12"/>
        <v>#N/A</v>
      </c>
      <c r="V84" s="145"/>
      <c r="W84" s="145"/>
      <c r="X84" s="145"/>
    </row>
    <row r="85" spans="1:24" hidden="1" x14ac:dyDescent="0.2">
      <c r="A85" s="111">
        <v>11</v>
      </c>
      <c r="B85" s="125">
        <f t="shared" si="11"/>
        <v>0</v>
      </c>
      <c r="C85" s="126">
        <f t="shared" si="0"/>
        <v>0</v>
      </c>
      <c r="D85" s="121">
        <f t="shared" si="1"/>
        <v>0</v>
      </c>
      <c r="E85" s="107">
        <f t="shared" si="2"/>
        <v>0</v>
      </c>
      <c r="F85" s="107">
        <f t="shared" si="3"/>
        <v>0</v>
      </c>
      <c r="G85" s="107">
        <f t="shared" si="4"/>
        <v>0</v>
      </c>
      <c r="H85" s="107">
        <f t="shared" si="5"/>
        <v>0</v>
      </c>
      <c r="I85" s="107">
        <f t="shared" si="6"/>
        <v>0</v>
      </c>
      <c r="J85" s="107">
        <f t="shared" si="7"/>
        <v>0</v>
      </c>
      <c r="K85" s="107">
        <f t="shared" si="8"/>
        <v>0</v>
      </c>
      <c r="L85" s="107">
        <f t="shared" si="9"/>
        <v>0</v>
      </c>
      <c r="M85" s="107">
        <f t="shared" si="10"/>
        <v>0</v>
      </c>
      <c r="N85" s="249"/>
      <c r="O85" s="249"/>
      <c r="P85" s="249"/>
      <c r="Q85" s="249"/>
      <c r="S85" s="145"/>
      <c r="T85" s="140" t="s">
        <v>145</v>
      </c>
      <c r="U85" s="145" t="e">
        <f t="shared" si="12"/>
        <v>#N/A</v>
      </c>
      <c r="V85" s="145"/>
      <c r="W85" s="145"/>
      <c r="X85" s="145"/>
    </row>
    <row r="86" spans="1:24" hidden="1" x14ac:dyDescent="0.2">
      <c r="A86" s="111">
        <v>12</v>
      </c>
      <c r="B86" s="125">
        <f t="shared" si="11"/>
        <v>0</v>
      </c>
      <c r="C86" s="126">
        <f t="shared" si="0"/>
        <v>0</v>
      </c>
      <c r="D86" s="121">
        <f t="shared" si="1"/>
        <v>0</v>
      </c>
      <c r="E86" s="107">
        <f t="shared" si="2"/>
        <v>0</v>
      </c>
      <c r="F86" s="107">
        <f t="shared" si="3"/>
        <v>0</v>
      </c>
      <c r="G86" s="107">
        <f t="shared" si="4"/>
        <v>0</v>
      </c>
      <c r="H86" s="107">
        <f t="shared" si="5"/>
        <v>0</v>
      </c>
      <c r="I86" s="107">
        <f t="shared" si="6"/>
        <v>0</v>
      </c>
      <c r="J86" s="107">
        <f t="shared" si="7"/>
        <v>0</v>
      </c>
      <c r="K86" s="107">
        <f t="shared" si="8"/>
        <v>0</v>
      </c>
      <c r="L86" s="107">
        <f t="shared" si="9"/>
        <v>0</v>
      </c>
      <c r="M86" s="107">
        <f t="shared" si="10"/>
        <v>0</v>
      </c>
      <c r="N86" s="249"/>
      <c r="O86" s="249"/>
      <c r="P86" s="249"/>
      <c r="Q86" s="249"/>
    </row>
    <row r="87" spans="1:24" hidden="1" x14ac:dyDescent="0.2">
      <c r="A87" s="111">
        <v>13</v>
      </c>
      <c r="B87" s="125">
        <f t="shared" si="11"/>
        <v>0</v>
      </c>
      <c r="C87" s="126">
        <f t="shared" si="0"/>
        <v>0</v>
      </c>
      <c r="D87" s="121">
        <f t="shared" si="1"/>
        <v>0</v>
      </c>
      <c r="E87" s="107">
        <f t="shared" si="2"/>
        <v>0</v>
      </c>
      <c r="F87" s="107">
        <f t="shared" si="3"/>
        <v>0</v>
      </c>
      <c r="G87" s="107">
        <f t="shared" si="4"/>
        <v>0</v>
      </c>
      <c r="H87" s="107">
        <f t="shared" si="5"/>
        <v>0</v>
      </c>
      <c r="I87" s="107">
        <f t="shared" si="6"/>
        <v>0</v>
      </c>
      <c r="J87" s="107">
        <f t="shared" si="7"/>
        <v>0</v>
      </c>
      <c r="K87" s="107">
        <f t="shared" si="8"/>
        <v>0</v>
      </c>
      <c r="L87" s="107">
        <f t="shared" si="9"/>
        <v>0</v>
      </c>
      <c r="M87" s="107">
        <f t="shared" si="10"/>
        <v>0</v>
      </c>
      <c r="N87" s="249"/>
      <c r="O87" s="249"/>
      <c r="P87" s="249"/>
      <c r="Q87" s="249"/>
    </row>
    <row r="88" spans="1:24" hidden="1" x14ac:dyDescent="0.2">
      <c r="A88" s="111">
        <v>14</v>
      </c>
      <c r="B88" s="125">
        <f t="shared" si="11"/>
        <v>0</v>
      </c>
      <c r="C88" s="126">
        <f t="shared" si="0"/>
        <v>0</v>
      </c>
      <c r="D88" s="121">
        <f t="shared" si="1"/>
        <v>0</v>
      </c>
      <c r="E88" s="107">
        <f t="shared" si="2"/>
        <v>0</v>
      </c>
      <c r="F88" s="107">
        <f t="shared" si="3"/>
        <v>0</v>
      </c>
      <c r="G88" s="107">
        <f t="shared" si="4"/>
        <v>0</v>
      </c>
      <c r="H88" s="107">
        <f t="shared" si="5"/>
        <v>0</v>
      </c>
      <c r="I88" s="107">
        <f t="shared" si="6"/>
        <v>0</v>
      </c>
      <c r="J88" s="107">
        <f t="shared" si="7"/>
        <v>0</v>
      </c>
      <c r="K88" s="107">
        <f t="shared" si="8"/>
        <v>0</v>
      </c>
      <c r="L88" s="107">
        <f t="shared" si="9"/>
        <v>0</v>
      </c>
      <c r="M88" s="107">
        <f t="shared" si="10"/>
        <v>0</v>
      </c>
      <c r="N88" s="249"/>
      <c r="O88" s="249"/>
      <c r="P88" s="249"/>
      <c r="Q88" s="249"/>
    </row>
    <row r="89" spans="1:24" hidden="1" x14ac:dyDescent="0.2">
      <c r="A89" s="111">
        <v>15</v>
      </c>
      <c r="B89" s="125">
        <f t="shared" si="11"/>
        <v>0</v>
      </c>
      <c r="C89" s="126">
        <f t="shared" si="0"/>
        <v>0</v>
      </c>
      <c r="D89" s="121">
        <f t="shared" si="1"/>
        <v>0</v>
      </c>
      <c r="E89" s="107">
        <f t="shared" si="2"/>
        <v>0</v>
      </c>
      <c r="F89" s="107">
        <f t="shared" si="3"/>
        <v>0</v>
      </c>
      <c r="G89" s="107">
        <f t="shared" si="4"/>
        <v>0</v>
      </c>
      <c r="H89" s="107">
        <f t="shared" si="5"/>
        <v>0</v>
      </c>
      <c r="I89" s="107">
        <f t="shared" si="6"/>
        <v>0</v>
      </c>
      <c r="J89" s="107">
        <f t="shared" si="7"/>
        <v>0</v>
      </c>
      <c r="K89" s="107">
        <f t="shared" si="8"/>
        <v>0</v>
      </c>
      <c r="L89" s="107">
        <f t="shared" si="9"/>
        <v>0</v>
      </c>
      <c r="M89" s="107">
        <f t="shared" si="10"/>
        <v>0</v>
      </c>
      <c r="N89" s="249"/>
      <c r="O89" s="249"/>
      <c r="P89" s="249"/>
      <c r="Q89" s="249"/>
    </row>
    <row r="90" spans="1:24" hidden="1" x14ac:dyDescent="0.2">
      <c r="A90" s="127">
        <v>16</v>
      </c>
      <c r="B90" s="125">
        <f t="shared" si="11"/>
        <v>0</v>
      </c>
      <c r="C90" s="128">
        <f t="shared" si="0"/>
        <v>0</v>
      </c>
      <c r="D90" s="121">
        <f t="shared" si="1"/>
        <v>0</v>
      </c>
      <c r="E90" s="107">
        <f t="shared" si="2"/>
        <v>0</v>
      </c>
      <c r="F90" s="107">
        <f t="shared" si="3"/>
        <v>0</v>
      </c>
      <c r="G90" s="107">
        <f t="shared" si="4"/>
        <v>0</v>
      </c>
      <c r="H90" s="107">
        <f t="shared" si="5"/>
        <v>0</v>
      </c>
      <c r="I90" s="107">
        <f t="shared" si="6"/>
        <v>0</v>
      </c>
      <c r="J90" s="107">
        <f t="shared" si="7"/>
        <v>0</v>
      </c>
      <c r="K90" s="107">
        <f t="shared" si="8"/>
        <v>0</v>
      </c>
      <c r="L90" s="107">
        <f t="shared" si="9"/>
        <v>0</v>
      </c>
      <c r="M90" s="107">
        <f t="shared" si="10"/>
        <v>0</v>
      </c>
      <c r="N90" s="146"/>
      <c r="O90" s="146"/>
      <c r="P90" s="146"/>
      <c r="Q90" s="146"/>
    </row>
    <row r="91" spans="1:24" hidden="1" x14ac:dyDescent="0.2">
      <c r="A91" s="111">
        <v>17</v>
      </c>
      <c r="B91" s="125">
        <f t="shared" si="11"/>
        <v>0</v>
      </c>
      <c r="C91" s="128">
        <f t="shared" si="0"/>
        <v>0</v>
      </c>
      <c r="D91" s="121">
        <f t="shared" si="1"/>
        <v>0</v>
      </c>
      <c r="E91" s="107">
        <f t="shared" si="2"/>
        <v>0</v>
      </c>
      <c r="F91" s="107">
        <f t="shared" si="3"/>
        <v>0</v>
      </c>
      <c r="G91" s="107">
        <f t="shared" si="4"/>
        <v>0</v>
      </c>
      <c r="H91" s="107">
        <f t="shared" si="5"/>
        <v>0</v>
      </c>
      <c r="I91" s="107">
        <f t="shared" si="6"/>
        <v>0</v>
      </c>
      <c r="J91" s="107">
        <f t="shared" si="7"/>
        <v>0</v>
      </c>
      <c r="K91" s="107">
        <f t="shared" si="8"/>
        <v>0</v>
      </c>
      <c r="L91" s="107">
        <f t="shared" si="9"/>
        <v>0</v>
      </c>
      <c r="M91" s="107">
        <f t="shared" si="10"/>
        <v>0</v>
      </c>
      <c r="N91" s="146"/>
      <c r="O91" s="146"/>
      <c r="P91" s="146"/>
      <c r="Q91" s="146"/>
    </row>
    <row r="92" spans="1:24" hidden="1" x14ac:dyDescent="0.2">
      <c r="A92" s="111">
        <v>18</v>
      </c>
      <c r="B92" s="125">
        <f t="shared" si="11"/>
        <v>0</v>
      </c>
      <c r="C92" s="128">
        <f t="shared" si="0"/>
        <v>0</v>
      </c>
      <c r="D92" s="121">
        <f t="shared" si="1"/>
        <v>0</v>
      </c>
      <c r="E92" s="107">
        <f t="shared" si="2"/>
        <v>0</v>
      </c>
      <c r="F92" s="107">
        <f t="shared" si="3"/>
        <v>0</v>
      </c>
      <c r="G92" s="107">
        <f t="shared" si="4"/>
        <v>0</v>
      </c>
      <c r="H92" s="107">
        <f t="shared" si="5"/>
        <v>0</v>
      </c>
      <c r="I92" s="107">
        <f t="shared" si="6"/>
        <v>0</v>
      </c>
      <c r="J92" s="107">
        <f t="shared" si="7"/>
        <v>0</v>
      </c>
      <c r="K92" s="107">
        <f t="shared" si="8"/>
        <v>0</v>
      </c>
      <c r="L92" s="107">
        <f t="shared" si="9"/>
        <v>0</v>
      </c>
      <c r="M92" s="107">
        <f t="shared" si="10"/>
        <v>0</v>
      </c>
      <c r="N92" s="146"/>
      <c r="O92" s="146"/>
      <c r="P92" s="146"/>
      <c r="Q92" s="146"/>
    </row>
    <row r="93" spans="1:24" hidden="1" x14ac:dyDescent="0.2">
      <c r="A93" s="127">
        <v>19</v>
      </c>
      <c r="B93" s="125">
        <f t="shared" si="11"/>
        <v>0</v>
      </c>
      <c r="C93" s="128">
        <f t="shared" si="0"/>
        <v>0</v>
      </c>
      <c r="D93" s="121">
        <f t="shared" si="1"/>
        <v>0</v>
      </c>
      <c r="E93" s="107">
        <f t="shared" si="2"/>
        <v>0</v>
      </c>
      <c r="F93" s="107">
        <f t="shared" si="3"/>
        <v>0</v>
      </c>
      <c r="G93" s="107">
        <f t="shared" si="4"/>
        <v>0</v>
      </c>
      <c r="H93" s="107">
        <f t="shared" si="5"/>
        <v>0</v>
      </c>
      <c r="I93" s="107">
        <f t="shared" si="6"/>
        <v>0</v>
      </c>
      <c r="J93" s="107">
        <f t="shared" si="7"/>
        <v>0</v>
      </c>
      <c r="K93" s="107">
        <f t="shared" si="8"/>
        <v>0</v>
      </c>
      <c r="L93" s="107">
        <f t="shared" si="9"/>
        <v>0</v>
      </c>
      <c r="M93" s="107">
        <f t="shared" si="10"/>
        <v>0</v>
      </c>
      <c r="N93" s="146"/>
      <c r="O93" s="146"/>
      <c r="P93" s="146"/>
      <c r="Q93" s="146"/>
    </row>
    <row r="94" spans="1:24" hidden="1" x14ac:dyDescent="0.2">
      <c r="A94" s="111">
        <v>20</v>
      </c>
      <c r="B94" s="125">
        <f t="shared" si="11"/>
        <v>0</v>
      </c>
      <c r="C94" s="128">
        <f t="shared" si="0"/>
        <v>0</v>
      </c>
      <c r="D94" s="121">
        <f t="shared" si="1"/>
        <v>0</v>
      </c>
      <c r="E94" s="107">
        <f t="shared" si="2"/>
        <v>0</v>
      </c>
      <c r="F94" s="107">
        <f t="shared" si="3"/>
        <v>0</v>
      </c>
      <c r="G94" s="107">
        <f t="shared" si="4"/>
        <v>0</v>
      </c>
      <c r="H94" s="107">
        <f t="shared" si="5"/>
        <v>0</v>
      </c>
      <c r="I94" s="107">
        <f t="shared" si="6"/>
        <v>0</v>
      </c>
      <c r="J94" s="107">
        <f t="shared" si="7"/>
        <v>0</v>
      </c>
      <c r="K94" s="107">
        <f t="shared" si="8"/>
        <v>0</v>
      </c>
      <c r="L94" s="107">
        <f t="shared" si="9"/>
        <v>0</v>
      </c>
      <c r="M94" s="107">
        <f t="shared" si="10"/>
        <v>0</v>
      </c>
      <c r="N94" s="146"/>
      <c r="O94" s="146"/>
      <c r="P94" s="146"/>
      <c r="Q94" s="146"/>
    </row>
    <row r="95" spans="1:24" hidden="1" x14ac:dyDescent="0.2">
      <c r="A95" s="111">
        <v>21</v>
      </c>
      <c r="B95" s="125">
        <f t="shared" si="11"/>
        <v>0</v>
      </c>
      <c r="C95" s="128">
        <f t="shared" si="0"/>
        <v>0</v>
      </c>
      <c r="D95" s="121">
        <f t="shared" si="1"/>
        <v>0</v>
      </c>
      <c r="E95" s="107">
        <f t="shared" si="2"/>
        <v>0</v>
      </c>
      <c r="F95" s="107">
        <f t="shared" si="3"/>
        <v>0</v>
      </c>
      <c r="G95" s="107">
        <f t="shared" si="4"/>
        <v>0</v>
      </c>
      <c r="H95" s="107">
        <f t="shared" si="5"/>
        <v>0</v>
      </c>
      <c r="I95" s="107">
        <f t="shared" si="6"/>
        <v>0</v>
      </c>
      <c r="J95" s="107">
        <f t="shared" si="7"/>
        <v>0</v>
      </c>
      <c r="K95" s="107">
        <f t="shared" si="8"/>
        <v>0</v>
      </c>
      <c r="L95" s="107">
        <f t="shared" si="9"/>
        <v>0</v>
      </c>
      <c r="M95" s="107">
        <f t="shared" si="10"/>
        <v>0</v>
      </c>
      <c r="N95" s="249"/>
      <c r="O95" s="249"/>
      <c r="P95" s="249"/>
      <c r="Q95" s="249"/>
    </row>
    <row r="96" spans="1:24" hidden="1" x14ac:dyDescent="0.2">
      <c r="A96" s="127">
        <v>22</v>
      </c>
      <c r="B96" s="125">
        <f t="shared" si="11"/>
        <v>0</v>
      </c>
      <c r="C96" s="128">
        <f t="shared" si="0"/>
        <v>0</v>
      </c>
      <c r="D96" s="121">
        <f t="shared" si="1"/>
        <v>0</v>
      </c>
      <c r="E96" s="107">
        <f t="shared" si="2"/>
        <v>0</v>
      </c>
      <c r="F96" s="107">
        <f t="shared" si="3"/>
        <v>0</v>
      </c>
      <c r="G96" s="107">
        <f t="shared" si="4"/>
        <v>0</v>
      </c>
      <c r="H96" s="107">
        <f t="shared" si="5"/>
        <v>0</v>
      </c>
      <c r="I96" s="107">
        <f t="shared" si="6"/>
        <v>0</v>
      </c>
      <c r="J96" s="107">
        <f t="shared" si="7"/>
        <v>0</v>
      </c>
      <c r="K96" s="107">
        <f t="shared" si="8"/>
        <v>0</v>
      </c>
      <c r="L96" s="107">
        <f t="shared" si="9"/>
        <v>0</v>
      </c>
      <c r="M96" s="107">
        <f t="shared" si="10"/>
        <v>0</v>
      </c>
      <c r="N96" s="249"/>
      <c r="O96" s="249"/>
      <c r="P96" s="249"/>
      <c r="Q96" s="249"/>
    </row>
    <row r="97" spans="1:17" hidden="1" x14ac:dyDescent="0.2">
      <c r="A97" s="111">
        <v>23</v>
      </c>
      <c r="B97" s="125">
        <f t="shared" si="11"/>
        <v>0</v>
      </c>
      <c r="C97" s="128">
        <f t="shared" si="0"/>
        <v>0</v>
      </c>
      <c r="D97" s="121">
        <f t="shared" si="1"/>
        <v>0</v>
      </c>
      <c r="E97" s="107">
        <f t="shared" si="2"/>
        <v>0</v>
      </c>
      <c r="F97" s="107">
        <f t="shared" si="3"/>
        <v>0</v>
      </c>
      <c r="G97" s="107">
        <f t="shared" si="4"/>
        <v>0</v>
      </c>
      <c r="H97" s="107">
        <f t="shared" si="5"/>
        <v>0</v>
      </c>
      <c r="I97" s="107">
        <f t="shared" si="6"/>
        <v>0</v>
      </c>
      <c r="J97" s="107">
        <f t="shared" si="7"/>
        <v>0</v>
      </c>
      <c r="K97" s="107">
        <f t="shared" si="8"/>
        <v>0</v>
      </c>
      <c r="L97" s="107">
        <f t="shared" si="9"/>
        <v>0</v>
      </c>
      <c r="M97" s="107">
        <f t="shared" si="10"/>
        <v>0</v>
      </c>
      <c r="N97" s="249"/>
      <c r="O97" s="249"/>
      <c r="P97" s="249"/>
      <c r="Q97" s="249"/>
    </row>
    <row r="98" spans="1:17" hidden="1" x14ac:dyDescent="0.2">
      <c r="A98" s="111">
        <v>24</v>
      </c>
      <c r="B98" s="125">
        <f t="shared" si="11"/>
        <v>0</v>
      </c>
      <c r="C98" s="128">
        <f t="shared" si="0"/>
        <v>0</v>
      </c>
      <c r="D98" s="121">
        <f t="shared" si="1"/>
        <v>0</v>
      </c>
      <c r="E98" s="107">
        <f t="shared" si="2"/>
        <v>0</v>
      </c>
      <c r="F98" s="107">
        <f t="shared" si="3"/>
        <v>0</v>
      </c>
      <c r="G98" s="107">
        <f t="shared" si="4"/>
        <v>0</v>
      </c>
      <c r="H98" s="107">
        <f t="shared" si="5"/>
        <v>0</v>
      </c>
      <c r="I98" s="107">
        <f t="shared" si="6"/>
        <v>0</v>
      </c>
      <c r="J98" s="107">
        <f t="shared" si="7"/>
        <v>0</v>
      </c>
      <c r="K98" s="107">
        <f t="shared" si="8"/>
        <v>0</v>
      </c>
      <c r="L98" s="107">
        <f t="shared" si="9"/>
        <v>0</v>
      </c>
      <c r="M98" s="107">
        <f t="shared" si="10"/>
        <v>0</v>
      </c>
      <c r="N98" s="249"/>
      <c r="O98" s="249"/>
      <c r="P98" s="249"/>
      <c r="Q98" s="249"/>
    </row>
    <row r="99" spans="1:17" hidden="1" x14ac:dyDescent="0.2">
      <c r="A99" s="127">
        <v>25</v>
      </c>
      <c r="B99" s="125">
        <f t="shared" si="11"/>
        <v>0</v>
      </c>
      <c r="C99" s="128">
        <f t="shared" si="0"/>
        <v>0</v>
      </c>
      <c r="D99" s="121">
        <f t="shared" si="1"/>
        <v>0</v>
      </c>
      <c r="E99" s="107">
        <f t="shared" si="2"/>
        <v>0</v>
      </c>
      <c r="F99" s="107">
        <f t="shared" si="3"/>
        <v>0</v>
      </c>
      <c r="G99" s="107">
        <f t="shared" si="4"/>
        <v>0</v>
      </c>
      <c r="H99" s="107">
        <f t="shared" si="5"/>
        <v>0</v>
      </c>
      <c r="I99" s="107">
        <f t="shared" si="6"/>
        <v>0</v>
      </c>
      <c r="J99" s="107">
        <f t="shared" si="7"/>
        <v>0</v>
      </c>
      <c r="K99" s="107">
        <f t="shared" si="8"/>
        <v>0</v>
      </c>
      <c r="L99" s="107">
        <f t="shared" si="9"/>
        <v>0</v>
      </c>
      <c r="M99" s="107">
        <f t="shared" si="10"/>
        <v>0</v>
      </c>
      <c r="N99" s="249"/>
      <c r="O99" s="249"/>
      <c r="P99" s="249"/>
      <c r="Q99" s="249"/>
    </row>
    <row r="100" spans="1:17" hidden="1" x14ac:dyDescent="0.2">
      <c r="A100" s="111">
        <v>26</v>
      </c>
      <c r="B100" s="125">
        <f t="shared" si="11"/>
        <v>0</v>
      </c>
      <c r="C100" s="128">
        <f t="shared" si="0"/>
        <v>0</v>
      </c>
      <c r="D100" s="121">
        <f t="shared" si="1"/>
        <v>0</v>
      </c>
      <c r="E100" s="107">
        <f t="shared" si="2"/>
        <v>0</v>
      </c>
      <c r="F100" s="107">
        <f t="shared" si="3"/>
        <v>0</v>
      </c>
      <c r="G100" s="107">
        <f t="shared" si="4"/>
        <v>0</v>
      </c>
      <c r="H100" s="107">
        <f t="shared" si="5"/>
        <v>0</v>
      </c>
      <c r="I100" s="107">
        <f t="shared" si="6"/>
        <v>0</v>
      </c>
      <c r="J100" s="107">
        <f t="shared" si="7"/>
        <v>0</v>
      </c>
      <c r="K100" s="107">
        <f t="shared" si="8"/>
        <v>0</v>
      </c>
      <c r="L100" s="107">
        <f t="shared" si="9"/>
        <v>0</v>
      </c>
      <c r="M100" s="107">
        <f t="shared" si="10"/>
        <v>0</v>
      </c>
      <c r="N100" s="249"/>
      <c r="O100" s="249"/>
      <c r="P100" s="249"/>
      <c r="Q100" s="249"/>
    </row>
    <row r="101" spans="1:17" hidden="1" x14ac:dyDescent="0.2">
      <c r="A101" s="111">
        <v>27</v>
      </c>
      <c r="B101" s="125">
        <f t="shared" si="11"/>
        <v>0</v>
      </c>
      <c r="C101" s="128">
        <f t="shared" si="0"/>
        <v>0</v>
      </c>
      <c r="D101" s="121">
        <f t="shared" si="1"/>
        <v>0</v>
      </c>
      <c r="E101" s="107">
        <f t="shared" si="2"/>
        <v>0</v>
      </c>
      <c r="F101" s="107">
        <f t="shared" si="3"/>
        <v>0</v>
      </c>
      <c r="G101" s="107">
        <f t="shared" si="4"/>
        <v>0</v>
      </c>
      <c r="H101" s="107">
        <f t="shared" si="5"/>
        <v>0</v>
      </c>
      <c r="I101" s="107">
        <f t="shared" si="6"/>
        <v>0</v>
      </c>
      <c r="J101" s="107">
        <f t="shared" si="7"/>
        <v>0</v>
      </c>
      <c r="K101" s="107">
        <f t="shared" si="8"/>
        <v>0</v>
      </c>
      <c r="L101" s="107">
        <f t="shared" si="9"/>
        <v>0</v>
      </c>
      <c r="M101" s="107">
        <f t="shared" si="10"/>
        <v>0</v>
      </c>
      <c r="N101" s="249"/>
      <c r="O101" s="249"/>
      <c r="P101" s="249"/>
      <c r="Q101" s="249"/>
    </row>
    <row r="102" spans="1:17" hidden="1" x14ac:dyDescent="0.2">
      <c r="A102" s="127">
        <v>28</v>
      </c>
      <c r="B102" s="125">
        <f t="shared" si="11"/>
        <v>0</v>
      </c>
      <c r="C102" s="128">
        <f t="shared" si="0"/>
        <v>0</v>
      </c>
      <c r="D102" s="121">
        <f t="shared" si="1"/>
        <v>0</v>
      </c>
      <c r="E102" s="107">
        <f t="shared" si="2"/>
        <v>0</v>
      </c>
      <c r="F102" s="107">
        <f t="shared" si="3"/>
        <v>0</v>
      </c>
      <c r="G102" s="107">
        <f t="shared" si="4"/>
        <v>0</v>
      </c>
      <c r="H102" s="107">
        <f t="shared" si="5"/>
        <v>0</v>
      </c>
      <c r="I102" s="107">
        <f t="shared" si="6"/>
        <v>0</v>
      </c>
      <c r="J102" s="107">
        <f t="shared" si="7"/>
        <v>0</v>
      </c>
      <c r="K102" s="107">
        <f t="shared" si="8"/>
        <v>0</v>
      </c>
      <c r="L102" s="107">
        <f t="shared" si="9"/>
        <v>0</v>
      </c>
      <c r="M102" s="107">
        <f t="shared" si="10"/>
        <v>0</v>
      </c>
      <c r="N102" s="249"/>
      <c r="O102" s="249"/>
      <c r="P102" s="249"/>
      <c r="Q102" s="249"/>
    </row>
    <row r="103" spans="1:17" hidden="1" x14ac:dyDescent="0.2">
      <c r="A103" s="111">
        <v>29</v>
      </c>
      <c r="B103" s="125">
        <f t="shared" si="11"/>
        <v>0</v>
      </c>
      <c r="C103" s="128">
        <f t="shared" si="0"/>
        <v>0</v>
      </c>
      <c r="D103" s="121">
        <f t="shared" si="1"/>
        <v>0</v>
      </c>
      <c r="E103" s="107">
        <f t="shared" si="2"/>
        <v>0</v>
      </c>
      <c r="F103" s="107">
        <f t="shared" si="3"/>
        <v>0</v>
      </c>
      <c r="G103" s="107">
        <f t="shared" si="4"/>
        <v>0</v>
      </c>
      <c r="H103" s="107">
        <f t="shared" si="5"/>
        <v>0</v>
      </c>
      <c r="I103" s="107">
        <f t="shared" si="6"/>
        <v>0</v>
      </c>
      <c r="J103" s="107">
        <f t="shared" si="7"/>
        <v>0</v>
      </c>
      <c r="K103" s="107">
        <f t="shared" si="8"/>
        <v>0</v>
      </c>
      <c r="L103" s="107">
        <f t="shared" si="9"/>
        <v>0</v>
      </c>
      <c r="M103" s="107">
        <f t="shared" si="10"/>
        <v>0</v>
      </c>
      <c r="N103" s="249"/>
      <c r="O103" s="249"/>
      <c r="P103" s="249"/>
      <c r="Q103" s="249"/>
    </row>
    <row r="104" spans="1:17" hidden="1" x14ac:dyDescent="0.2">
      <c r="A104" s="111">
        <v>30</v>
      </c>
      <c r="B104" s="125">
        <f t="shared" ref="B104:C119" si="13">B40</f>
        <v>0</v>
      </c>
      <c r="C104" s="128">
        <f t="shared" si="13"/>
        <v>0</v>
      </c>
      <c r="D104" s="121">
        <f t="shared" si="1"/>
        <v>0</v>
      </c>
      <c r="E104" s="107">
        <f t="shared" si="2"/>
        <v>0</v>
      </c>
      <c r="F104" s="107">
        <f t="shared" si="3"/>
        <v>0</v>
      </c>
      <c r="G104" s="107">
        <f t="shared" si="4"/>
        <v>0</v>
      </c>
      <c r="H104" s="107">
        <f t="shared" si="5"/>
        <v>0</v>
      </c>
      <c r="I104" s="107">
        <f t="shared" si="6"/>
        <v>0</v>
      </c>
      <c r="J104" s="107">
        <f t="shared" si="7"/>
        <v>0</v>
      </c>
      <c r="K104" s="107">
        <f t="shared" si="8"/>
        <v>0</v>
      </c>
      <c r="L104" s="107">
        <f t="shared" si="9"/>
        <v>0</v>
      </c>
      <c r="M104" s="107">
        <f t="shared" si="10"/>
        <v>0</v>
      </c>
      <c r="N104" s="249"/>
      <c r="O104" s="249"/>
      <c r="P104" s="249"/>
      <c r="Q104" s="249"/>
    </row>
    <row r="105" spans="1:17" hidden="1" x14ac:dyDescent="0.2">
      <c r="A105" s="111">
        <v>31</v>
      </c>
      <c r="B105" s="125">
        <f t="shared" si="13"/>
        <v>0</v>
      </c>
      <c r="C105" s="128">
        <f t="shared" si="13"/>
        <v>0</v>
      </c>
      <c r="D105" s="121">
        <f t="shared" si="1"/>
        <v>0</v>
      </c>
      <c r="E105" s="107">
        <f t="shared" si="2"/>
        <v>0</v>
      </c>
      <c r="F105" s="107">
        <f t="shared" si="3"/>
        <v>0</v>
      </c>
      <c r="G105" s="107">
        <f t="shared" si="4"/>
        <v>0</v>
      </c>
      <c r="H105" s="107">
        <f t="shared" si="5"/>
        <v>0</v>
      </c>
      <c r="I105" s="107">
        <f t="shared" si="6"/>
        <v>0</v>
      </c>
      <c r="J105" s="107">
        <f t="shared" si="7"/>
        <v>0</v>
      </c>
      <c r="K105" s="107">
        <f t="shared" si="8"/>
        <v>0</v>
      </c>
      <c r="L105" s="107">
        <f t="shared" si="9"/>
        <v>0</v>
      </c>
      <c r="M105" s="107">
        <f t="shared" si="10"/>
        <v>0</v>
      </c>
    </row>
    <row r="106" spans="1:17" hidden="1" x14ac:dyDescent="0.2">
      <c r="A106" s="111">
        <v>32</v>
      </c>
      <c r="B106" s="125">
        <f t="shared" si="13"/>
        <v>0</v>
      </c>
      <c r="C106" s="128">
        <f t="shared" si="13"/>
        <v>0</v>
      </c>
      <c r="D106" s="121">
        <f t="shared" si="1"/>
        <v>0</v>
      </c>
      <c r="E106" s="107">
        <f t="shared" si="2"/>
        <v>0</v>
      </c>
      <c r="F106" s="107">
        <f t="shared" si="3"/>
        <v>0</v>
      </c>
      <c r="G106" s="107">
        <f t="shared" si="4"/>
        <v>0</v>
      </c>
      <c r="H106" s="107">
        <f t="shared" si="5"/>
        <v>0</v>
      </c>
      <c r="I106" s="107">
        <f t="shared" si="6"/>
        <v>0</v>
      </c>
      <c r="J106" s="107">
        <f t="shared" si="7"/>
        <v>0</v>
      </c>
      <c r="K106" s="107">
        <f t="shared" si="8"/>
        <v>0</v>
      </c>
      <c r="L106" s="107">
        <f t="shared" si="9"/>
        <v>0</v>
      </c>
      <c r="M106" s="107">
        <f t="shared" si="10"/>
        <v>0</v>
      </c>
    </row>
    <row r="107" spans="1:17" hidden="1" x14ac:dyDescent="0.2">
      <c r="A107" s="111">
        <v>33</v>
      </c>
      <c r="B107" s="125">
        <f t="shared" si="13"/>
        <v>0</v>
      </c>
      <c r="C107" s="128">
        <f t="shared" si="13"/>
        <v>0</v>
      </c>
      <c r="D107" s="121">
        <f t="shared" si="1"/>
        <v>0</v>
      </c>
      <c r="E107" s="107">
        <f t="shared" si="2"/>
        <v>0</v>
      </c>
      <c r="F107" s="107">
        <f t="shared" si="3"/>
        <v>0</v>
      </c>
      <c r="G107" s="107">
        <f t="shared" si="4"/>
        <v>0</v>
      </c>
      <c r="H107" s="107">
        <f t="shared" si="5"/>
        <v>0</v>
      </c>
      <c r="I107" s="107">
        <f t="shared" si="6"/>
        <v>0</v>
      </c>
      <c r="J107" s="107">
        <f t="shared" si="7"/>
        <v>0</v>
      </c>
      <c r="K107" s="107">
        <f t="shared" si="8"/>
        <v>0</v>
      </c>
      <c r="L107" s="107">
        <f t="shared" si="9"/>
        <v>0</v>
      </c>
      <c r="M107" s="107">
        <f t="shared" si="10"/>
        <v>0</v>
      </c>
    </row>
    <row r="108" spans="1:17" hidden="1" x14ac:dyDescent="0.2">
      <c r="A108" s="111">
        <v>34</v>
      </c>
      <c r="B108" s="125">
        <f t="shared" si="13"/>
        <v>0</v>
      </c>
      <c r="C108" s="128">
        <f t="shared" si="13"/>
        <v>0</v>
      </c>
      <c r="D108" s="121">
        <f t="shared" si="1"/>
        <v>0</v>
      </c>
      <c r="E108" s="107">
        <f t="shared" si="2"/>
        <v>0</v>
      </c>
      <c r="F108" s="107">
        <f t="shared" si="3"/>
        <v>0</v>
      </c>
      <c r="G108" s="107">
        <f t="shared" si="4"/>
        <v>0</v>
      </c>
      <c r="H108" s="107">
        <f t="shared" si="5"/>
        <v>0</v>
      </c>
      <c r="I108" s="107">
        <f t="shared" si="6"/>
        <v>0</v>
      </c>
      <c r="J108" s="107">
        <f t="shared" si="7"/>
        <v>0</v>
      </c>
      <c r="K108" s="107">
        <f t="shared" si="8"/>
        <v>0</v>
      </c>
      <c r="L108" s="107">
        <f t="shared" si="9"/>
        <v>0</v>
      </c>
      <c r="M108" s="107">
        <f t="shared" si="10"/>
        <v>0</v>
      </c>
    </row>
    <row r="109" spans="1:17" hidden="1" x14ac:dyDescent="0.2">
      <c r="A109" s="111">
        <v>35</v>
      </c>
      <c r="B109" s="125">
        <f t="shared" si="13"/>
        <v>0</v>
      </c>
      <c r="C109" s="128">
        <f t="shared" si="13"/>
        <v>0</v>
      </c>
      <c r="D109" s="121">
        <f t="shared" si="1"/>
        <v>0</v>
      </c>
      <c r="E109" s="107">
        <f t="shared" si="2"/>
        <v>0</v>
      </c>
      <c r="F109" s="107">
        <f t="shared" si="3"/>
        <v>0</v>
      </c>
      <c r="G109" s="107">
        <f t="shared" si="4"/>
        <v>0</v>
      </c>
      <c r="H109" s="107">
        <f t="shared" si="5"/>
        <v>0</v>
      </c>
      <c r="I109" s="107">
        <f t="shared" si="6"/>
        <v>0</v>
      </c>
      <c r="J109" s="107">
        <f t="shared" si="7"/>
        <v>0</v>
      </c>
      <c r="K109" s="107">
        <f t="shared" si="8"/>
        <v>0</v>
      </c>
      <c r="L109" s="107">
        <f t="shared" si="9"/>
        <v>0</v>
      </c>
      <c r="M109" s="107">
        <f t="shared" si="10"/>
        <v>0</v>
      </c>
    </row>
    <row r="110" spans="1:17" hidden="1" x14ac:dyDescent="0.2">
      <c r="A110" s="111">
        <v>36</v>
      </c>
      <c r="B110" s="125">
        <f t="shared" si="13"/>
        <v>0</v>
      </c>
      <c r="C110" s="128">
        <f t="shared" si="13"/>
        <v>0</v>
      </c>
      <c r="D110" s="121">
        <f t="shared" si="1"/>
        <v>0</v>
      </c>
      <c r="E110" s="107">
        <f t="shared" si="2"/>
        <v>0</v>
      </c>
      <c r="F110" s="107">
        <f t="shared" si="3"/>
        <v>0</v>
      </c>
      <c r="G110" s="107">
        <f t="shared" si="4"/>
        <v>0</v>
      </c>
      <c r="H110" s="107">
        <f t="shared" si="5"/>
        <v>0</v>
      </c>
      <c r="I110" s="107">
        <f t="shared" si="6"/>
        <v>0</v>
      </c>
      <c r="J110" s="107">
        <f t="shared" si="7"/>
        <v>0</v>
      </c>
      <c r="K110" s="107">
        <f t="shared" si="8"/>
        <v>0</v>
      </c>
      <c r="L110" s="107">
        <f t="shared" si="9"/>
        <v>0</v>
      </c>
      <c r="M110" s="107">
        <f t="shared" si="10"/>
        <v>0</v>
      </c>
    </row>
    <row r="111" spans="1:17" hidden="1" x14ac:dyDescent="0.2">
      <c r="A111" s="111">
        <v>37</v>
      </c>
      <c r="B111" s="125">
        <f t="shared" si="13"/>
        <v>0</v>
      </c>
      <c r="C111" s="128">
        <f t="shared" si="13"/>
        <v>0</v>
      </c>
      <c r="D111" s="121">
        <f t="shared" si="1"/>
        <v>0</v>
      </c>
      <c r="E111" s="107">
        <f t="shared" si="2"/>
        <v>0</v>
      </c>
      <c r="F111" s="107">
        <f t="shared" si="3"/>
        <v>0</v>
      </c>
      <c r="G111" s="107">
        <f t="shared" si="4"/>
        <v>0</v>
      </c>
      <c r="H111" s="107">
        <f t="shared" si="5"/>
        <v>0</v>
      </c>
      <c r="I111" s="107">
        <f t="shared" si="6"/>
        <v>0</v>
      </c>
      <c r="J111" s="107">
        <f t="shared" si="7"/>
        <v>0</v>
      </c>
      <c r="K111" s="107">
        <f t="shared" si="8"/>
        <v>0</v>
      </c>
      <c r="L111" s="107">
        <f t="shared" si="9"/>
        <v>0</v>
      </c>
      <c r="M111" s="107">
        <f t="shared" si="10"/>
        <v>0</v>
      </c>
    </row>
    <row r="112" spans="1:17" hidden="1" x14ac:dyDescent="0.2">
      <c r="A112" s="111">
        <v>38</v>
      </c>
      <c r="B112" s="125">
        <f t="shared" si="13"/>
        <v>0</v>
      </c>
      <c r="C112" s="128">
        <f t="shared" si="13"/>
        <v>0</v>
      </c>
      <c r="D112" s="121">
        <f t="shared" si="1"/>
        <v>0</v>
      </c>
      <c r="E112" s="107">
        <f t="shared" si="2"/>
        <v>0</v>
      </c>
      <c r="F112" s="107">
        <f t="shared" si="3"/>
        <v>0</v>
      </c>
      <c r="G112" s="107">
        <f t="shared" si="4"/>
        <v>0</v>
      </c>
      <c r="H112" s="107">
        <f t="shared" si="5"/>
        <v>0</v>
      </c>
      <c r="I112" s="107">
        <f t="shared" si="6"/>
        <v>0</v>
      </c>
      <c r="J112" s="107">
        <f t="shared" si="7"/>
        <v>0</v>
      </c>
      <c r="K112" s="107">
        <f t="shared" si="8"/>
        <v>0</v>
      </c>
      <c r="L112" s="107">
        <f t="shared" si="9"/>
        <v>0</v>
      </c>
      <c r="M112" s="107">
        <f t="shared" si="10"/>
        <v>0</v>
      </c>
    </row>
    <row r="113" spans="1:13" hidden="1" x14ac:dyDescent="0.2">
      <c r="A113" s="111">
        <v>39</v>
      </c>
      <c r="B113" s="125">
        <f t="shared" si="13"/>
        <v>0</v>
      </c>
      <c r="C113" s="128">
        <f t="shared" si="13"/>
        <v>0</v>
      </c>
      <c r="D113" s="121">
        <f t="shared" si="1"/>
        <v>0</v>
      </c>
      <c r="E113" s="107">
        <f t="shared" si="2"/>
        <v>0</v>
      </c>
      <c r="F113" s="107">
        <f t="shared" si="3"/>
        <v>0</v>
      </c>
      <c r="G113" s="107">
        <f t="shared" si="4"/>
        <v>0</v>
      </c>
      <c r="H113" s="107">
        <f t="shared" si="5"/>
        <v>0</v>
      </c>
      <c r="I113" s="107">
        <f t="shared" si="6"/>
        <v>0</v>
      </c>
      <c r="J113" s="107">
        <f t="shared" si="7"/>
        <v>0</v>
      </c>
      <c r="K113" s="107">
        <f t="shared" si="8"/>
        <v>0</v>
      </c>
      <c r="L113" s="107">
        <f t="shared" si="9"/>
        <v>0</v>
      </c>
      <c r="M113" s="107">
        <f t="shared" si="10"/>
        <v>0</v>
      </c>
    </row>
    <row r="114" spans="1:13" hidden="1" x14ac:dyDescent="0.2">
      <c r="A114" s="111">
        <v>40</v>
      </c>
      <c r="B114" s="125">
        <f t="shared" si="13"/>
        <v>0</v>
      </c>
      <c r="C114" s="128">
        <f t="shared" si="13"/>
        <v>0</v>
      </c>
      <c r="D114" s="121">
        <f t="shared" si="1"/>
        <v>0</v>
      </c>
      <c r="E114" s="107">
        <f t="shared" si="2"/>
        <v>0</v>
      </c>
      <c r="F114" s="107">
        <f t="shared" si="3"/>
        <v>0</v>
      </c>
      <c r="G114" s="107">
        <f t="shared" si="4"/>
        <v>0</v>
      </c>
      <c r="H114" s="107">
        <f t="shared" si="5"/>
        <v>0</v>
      </c>
      <c r="I114" s="107">
        <f t="shared" si="6"/>
        <v>0</v>
      </c>
      <c r="J114" s="107">
        <f t="shared" si="7"/>
        <v>0</v>
      </c>
      <c r="K114" s="107">
        <f t="shared" si="8"/>
        <v>0</v>
      </c>
      <c r="L114" s="107">
        <f t="shared" si="9"/>
        <v>0</v>
      </c>
      <c r="M114" s="107">
        <f t="shared" si="10"/>
        <v>0</v>
      </c>
    </row>
    <row r="115" spans="1:13" hidden="1" x14ac:dyDescent="0.2">
      <c r="A115" s="111">
        <v>41</v>
      </c>
      <c r="B115" s="125">
        <f t="shared" si="13"/>
        <v>0</v>
      </c>
      <c r="C115" s="128">
        <f t="shared" si="13"/>
        <v>0</v>
      </c>
      <c r="D115" s="121">
        <f t="shared" si="1"/>
        <v>0</v>
      </c>
      <c r="E115" s="107">
        <f t="shared" si="2"/>
        <v>0</v>
      </c>
      <c r="F115" s="107">
        <f t="shared" si="3"/>
        <v>0</v>
      </c>
      <c r="G115" s="107">
        <f t="shared" si="4"/>
        <v>0</v>
      </c>
      <c r="H115" s="107">
        <f t="shared" si="5"/>
        <v>0</v>
      </c>
      <c r="I115" s="107">
        <f t="shared" si="6"/>
        <v>0</v>
      </c>
      <c r="J115" s="107">
        <f t="shared" si="7"/>
        <v>0</v>
      </c>
      <c r="K115" s="107">
        <f t="shared" si="8"/>
        <v>0</v>
      </c>
      <c r="L115" s="107">
        <f t="shared" si="9"/>
        <v>0</v>
      </c>
      <c r="M115" s="107">
        <f t="shared" si="10"/>
        <v>0</v>
      </c>
    </row>
    <row r="116" spans="1:13" hidden="1" x14ac:dyDescent="0.2">
      <c r="A116" s="111">
        <v>42</v>
      </c>
      <c r="B116" s="125">
        <f t="shared" si="13"/>
        <v>0</v>
      </c>
      <c r="C116" s="128">
        <f t="shared" si="13"/>
        <v>0</v>
      </c>
      <c r="D116" s="121">
        <f t="shared" si="1"/>
        <v>0</v>
      </c>
      <c r="E116" s="107">
        <f t="shared" si="2"/>
        <v>0</v>
      </c>
      <c r="F116" s="107">
        <f t="shared" si="3"/>
        <v>0</v>
      </c>
      <c r="G116" s="107">
        <f t="shared" si="4"/>
        <v>0</v>
      </c>
      <c r="H116" s="107">
        <f t="shared" si="5"/>
        <v>0</v>
      </c>
      <c r="I116" s="107">
        <f t="shared" si="6"/>
        <v>0</v>
      </c>
      <c r="J116" s="107">
        <f t="shared" si="7"/>
        <v>0</v>
      </c>
      <c r="K116" s="107">
        <f t="shared" si="8"/>
        <v>0</v>
      </c>
      <c r="L116" s="107">
        <f t="shared" si="9"/>
        <v>0</v>
      </c>
      <c r="M116" s="107">
        <f t="shared" si="10"/>
        <v>0</v>
      </c>
    </row>
    <row r="117" spans="1:13" hidden="1" x14ac:dyDescent="0.2">
      <c r="A117" s="111">
        <v>43</v>
      </c>
      <c r="B117" s="125">
        <f t="shared" si="13"/>
        <v>0</v>
      </c>
      <c r="C117" s="128">
        <f t="shared" si="13"/>
        <v>0</v>
      </c>
      <c r="D117" s="121">
        <f t="shared" si="1"/>
        <v>0</v>
      </c>
      <c r="E117" s="107">
        <f t="shared" si="2"/>
        <v>0</v>
      </c>
      <c r="F117" s="107">
        <f t="shared" si="3"/>
        <v>0</v>
      </c>
      <c r="G117" s="107">
        <f t="shared" si="4"/>
        <v>0</v>
      </c>
      <c r="H117" s="107">
        <f t="shared" si="5"/>
        <v>0</v>
      </c>
      <c r="I117" s="107">
        <f t="shared" si="6"/>
        <v>0</v>
      </c>
      <c r="J117" s="107">
        <f t="shared" si="7"/>
        <v>0</v>
      </c>
      <c r="K117" s="107">
        <f t="shared" si="8"/>
        <v>0</v>
      </c>
      <c r="L117" s="107">
        <f t="shared" si="9"/>
        <v>0</v>
      </c>
      <c r="M117" s="107">
        <f t="shared" si="10"/>
        <v>0</v>
      </c>
    </row>
    <row r="118" spans="1:13" hidden="1" x14ac:dyDescent="0.2">
      <c r="A118" s="111">
        <v>44</v>
      </c>
      <c r="B118" s="125">
        <f t="shared" si="13"/>
        <v>0</v>
      </c>
      <c r="C118" s="128">
        <f t="shared" si="13"/>
        <v>0</v>
      </c>
      <c r="D118" s="121">
        <f t="shared" si="1"/>
        <v>0</v>
      </c>
      <c r="E118" s="107">
        <f t="shared" si="2"/>
        <v>0</v>
      </c>
      <c r="F118" s="107">
        <f t="shared" si="3"/>
        <v>0</v>
      </c>
      <c r="G118" s="107">
        <f t="shared" si="4"/>
        <v>0</v>
      </c>
      <c r="H118" s="107">
        <f t="shared" si="5"/>
        <v>0</v>
      </c>
      <c r="I118" s="107">
        <f t="shared" si="6"/>
        <v>0</v>
      </c>
      <c r="J118" s="107">
        <f t="shared" si="7"/>
        <v>0</v>
      </c>
      <c r="K118" s="107">
        <f t="shared" si="8"/>
        <v>0</v>
      </c>
      <c r="L118" s="107">
        <f t="shared" si="9"/>
        <v>0</v>
      </c>
      <c r="M118" s="107">
        <f t="shared" si="10"/>
        <v>0</v>
      </c>
    </row>
    <row r="119" spans="1:13" hidden="1" x14ac:dyDescent="0.2">
      <c r="A119" s="111">
        <v>45</v>
      </c>
      <c r="B119" s="125">
        <f t="shared" si="13"/>
        <v>0</v>
      </c>
      <c r="C119" s="128">
        <f t="shared" si="13"/>
        <v>0</v>
      </c>
      <c r="D119" s="121">
        <f t="shared" si="1"/>
        <v>0</v>
      </c>
      <c r="E119" s="107">
        <f t="shared" si="2"/>
        <v>0</v>
      </c>
      <c r="F119" s="107">
        <f t="shared" si="3"/>
        <v>0</v>
      </c>
      <c r="G119" s="107">
        <f t="shared" si="4"/>
        <v>0</v>
      </c>
      <c r="H119" s="107">
        <f t="shared" si="5"/>
        <v>0</v>
      </c>
      <c r="I119" s="107">
        <f t="shared" si="6"/>
        <v>0</v>
      </c>
      <c r="J119" s="107">
        <f t="shared" si="7"/>
        <v>0</v>
      </c>
      <c r="K119" s="107">
        <f t="shared" si="8"/>
        <v>0</v>
      </c>
      <c r="L119" s="107">
        <f t="shared" si="9"/>
        <v>0</v>
      </c>
      <c r="M119" s="107">
        <f t="shared" si="10"/>
        <v>0</v>
      </c>
    </row>
    <row r="120" spans="1:13" hidden="1" x14ac:dyDescent="0.2">
      <c r="A120" s="111">
        <v>46</v>
      </c>
      <c r="B120" s="125">
        <f t="shared" ref="B120:C134" si="14">B56</f>
        <v>0</v>
      </c>
      <c r="C120" s="128">
        <f t="shared" si="14"/>
        <v>0</v>
      </c>
      <c r="D120" s="121">
        <f t="shared" si="1"/>
        <v>0</v>
      </c>
      <c r="E120" s="107">
        <f t="shared" si="2"/>
        <v>0</v>
      </c>
      <c r="F120" s="107">
        <f t="shared" si="3"/>
        <v>0</v>
      </c>
      <c r="G120" s="107">
        <f t="shared" si="4"/>
        <v>0</v>
      </c>
      <c r="H120" s="107">
        <f t="shared" si="5"/>
        <v>0</v>
      </c>
      <c r="I120" s="107">
        <f t="shared" si="6"/>
        <v>0</v>
      </c>
      <c r="J120" s="107">
        <f t="shared" si="7"/>
        <v>0</v>
      </c>
      <c r="K120" s="107">
        <f t="shared" si="8"/>
        <v>0</v>
      </c>
      <c r="L120" s="107">
        <f t="shared" si="9"/>
        <v>0</v>
      </c>
      <c r="M120" s="107">
        <f t="shared" si="10"/>
        <v>0</v>
      </c>
    </row>
    <row r="121" spans="1:13" hidden="1" x14ac:dyDescent="0.2">
      <c r="A121" s="111">
        <v>47</v>
      </c>
      <c r="B121" s="125">
        <f t="shared" si="14"/>
        <v>0</v>
      </c>
      <c r="C121" s="128">
        <f t="shared" si="14"/>
        <v>0</v>
      </c>
      <c r="D121" s="121">
        <f t="shared" si="1"/>
        <v>0</v>
      </c>
      <c r="E121" s="107">
        <f t="shared" si="2"/>
        <v>0</v>
      </c>
      <c r="F121" s="107">
        <f t="shared" si="3"/>
        <v>0</v>
      </c>
      <c r="G121" s="107">
        <f t="shared" si="4"/>
        <v>0</v>
      </c>
      <c r="H121" s="107">
        <f t="shared" si="5"/>
        <v>0</v>
      </c>
      <c r="I121" s="107">
        <f t="shared" si="6"/>
        <v>0</v>
      </c>
      <c r="J121" s="107">
        <f t="shared" si="7"/>
        <v>0</v>
      </c>
      <c r="K121" s="107">
        <f t="shared" si="8"/>
        <v>0</v>
      </c>
      <c r="L121" s="107">
        <f t="shared" si="9"/>
        <v>0</v>
      </c>
      <c r="M121" s="107">
        <f t="shared" si="10"/>
        <v>0</v>
      </c>
    </row>
    <row r="122" spans="1:13" hidden="1" x14ac:dyDescent="0.2">
      <c r="A122" s="111">
        <v>48</v>
      </c>
      <c r="B122" s="125">
        <f t="shared" si="14"/>
        <v>0</v>
      </c>
      <c r="C122" s="128">
        <f t="shared" si="14"/>
        <v>0</v>
      </c>
      <c r="D122" s="121">
        <f t="shared" si="1"/>
        <v>0</v>
      </c>
      <c r="E122" s="107">
        <f t="shared" si="2"/>
        <v>0</v>
      </c>
      <c r="F122" s="107">
        <f t="shared" si="3"/>
        <v>0</v>
      </c>
      <c r="G122" s="107">
        <f t="shared" si="4"/>
        <v>0</v>
      </c>
      <c r="H122" s="107">
        <f t="shared" si="5"/>
        <v>0</v>
      </c>
      <c r="I122" s="107">
        <f t="shared" si="6"/>
        <v>0</v>
      </c>
      <c r="J122" s="107">
        <f t="shared" si="7"/>
        <v>0</v>
      </c>
      <c r="K122" s="107">
        <f t="shared" si="8"/>
        <v>0</v>
      </c>
      <c r="L122" s="107">
        <f t="shared" si="9"/>
        <v>0</v>
      </c>
      <c r="M122" s="107">
        <f t="shared" si="10"/>
        <v>0</v>
      </c>
    </row>
    <row r="123" spans="1:13" hidden="1" x14ac:dyDescent="0.2">
      <c r="A123" s="111">
        <v>49</v>
      </c>
      <c r="B123" s="125">
        <f t="shared" si="14"/>
        <v>0</v>
      </c>
      <c r="C123" s="128">
        <f t="shared" si="14"/>
        <v>0</v>
      </c>
      <c r="D123" s="121">
        <f t="shared" si="1"/>
        <v>0</v>
      </c>
      <c r="E123" s="107">
        <f t="shared" si="2"/>
        <v>0</v>
      </c>
      <c r="F123" s="107">
        <f t="shared" si="3"/>
        <v>0</v>
      </c>
      <c r="G123" s="107">
        <f t="shared" si="4"/>
        <v>0</v>
      </c>
      <c r="H123" s="107">
        <f t="shared" si="5"/>
        <v>0</v>
      </c>
      <c r="I123" s="107">
        <f t="shared" si="6"/>
        <v>0</v>
      </c>
      <c r="J123" s="107">
        <f t="shared" si="7"/>
        <v>0</v>
      </c>
      <c r="K123" s="107">
        <f t="shared" si="8"/>
        <v>0</v>
      </c>
      <c r="L123" s="107">
        <f t="shared" si="9"/>
        <v>0</v>
      </c>
      <c r="M123" s="107">
        <f t="shared" si="10"/>
        <v>0</v>
      </c>
    </row>
    <row r="124" spans="1:13" hidden="1" x14ac:dyDescent="0.2">
      <c r="A124" s="111">
        <v>50</v>
      </c>
      <c r="B124" s="125">
        <f t="shared" si="14"/>
        <v>0</v>
      </c>
      <c r="C124" s="128">
        <f t="shared" si="14"/>
        <v>0</v>
      </c>
      <c r="D124" s="121">
        <f t="shared" si="1"/>
        <v>0</v>
      </c>
      <c r="E124" s="107">
        <f t="shared" si="2"/>
        <v>0</v>
      </c>
      <c r="F124" s="107">
        <f t="shared" si="3"/>
        <v>0</v>
      </c>
      <c r="G124" s="107">
        <f t="shared" si="4"/>
        <v>0</v>
      </c>
      <c r="H124" s="107">
        <f t="shared" si="5"/>
        <v>0</v>
      </c>
      <c r="I124" s="107">
        <f t="shared" si="6"/>
        <v>0</v>
      </c>
      <c r="J124" s="107">
        <f t="shared" si="7"/>
        <v>0</v>
      </c>
      <c r="K124" s="107">
        <f t="shared" si="8"/>
        <v>0</v>
      </c>
      <c r="L124" s="107">
        <f t="shared" si="9"/>
        <v>0</v>
      </c>
      <c r="M124" s="107">
        <f t="shared" si="10"/>
        <v>0</v>
      </c>
    </row>
    <row r="125" spans="1:13" hidden="1" x14ac:dyDescent="0.2">
      <c r="A125" s="111">
        <v>51</v>
      </c>
      <c r="B125" s="125">
        <f t="shared" si="14"/>
        <v>0</v>
      </c>
      <c r="C125" s="128">
        <f t="shared" si="14"/>
        <v>0</v>
      </c>
      <c r="D125" s="121">
        <f t="shared" si="1"/>
        <v>0</v>
      </c>
      <c r="E125" s="107">
        <f t="shared" si="2"/>
        <v>0</v>
      </c>
      <c r="F125" s="107">
        <f t="shared" si="3"/>
        <v>0</v>
      </c>
      <c r="G125" s="107">
        <f t="shared" si="4"/>
        <v>0</v>
      </c>
      <c r="H125" s="107">
        <f t="shared" si="5"/>
        <v>0</v>
      </c>
      <c r="I125" s="107">
        <f t="shared" si="6"/>
        <v>0</v>
      </c>
      <c r="J125" s="107">
        <f t="shared" si="7"/>
        <v>0</v>
      </c>
      <c r="K125" s="107">
        <f t="shared" si="8"/>
        <v>0</v>
      </c>
      <c r="L125" s="107">
        <f t="shared" si="9"/>
        <v>0</v>
      </c>
      <c r="M125" s="107">
        <f t="shared" si="10"/>
        <v>0</v>
      </c>
    </row>
    <row r="126" spans="1:13" hidden="1" x14ac:dyDescent="0.2">
      <c r="A126" s="111">
        <v>52</v>
      </c>
      <c r="B126" s="125">
        <f t="shared" si="14"/>
        <v>0</v>
      </c>
      <c r="C126" s="128">
        <f t="shared" si="14"/>
        <v>0</v>
      </c>
      <c r="D126" s="121">
        <f t="shared" si="1"/>
        <v>0</v>
      </c>
      <c r="E126" s="107">
        <f t="shared" si="2"/>
        <v>0</v>
      </c>
      <c r="F126" s="107">
        <f t="shared" si="3"/>
        <v>0</v>
      </c>
      <c r="G126" s="107">
        <f t="shared" si="4"/>
        <v>0</v>
      </c>
      <c r="H126" s="107">
        <f t="shared" si="5"/>
        <v>0</v>
      </c>
      <c r="I126" s="107">
        <f t="shared" si="6"/>
        <v>0</v>
      </c>
      <c r="J126" s="107">
        <f t="shared" si="7"/>
        <v>0</v>
      </c>
      <c r="K126" s="107">
        <f t="shared" si="8"/>
        <v>0</v>
      </c>
      <c r="L126" s="107">
        <f t="shared" si="9"/>
        <v>0</v>
      </c>
      <c r="M126" s="107">
        <f t="shared" si="10"/>
        <v>0</v>
      </c>
    </row>
    <row r="127" spans="1:13" hidden="1" x14ac:dyDescent="0.2">
      <c r="A127" s="111">
        <v>53</v>
      </c>
      <c r="B127" s="125">
        <f t="shared" si="14"/>
        <v>0</v>
      </c>
      <c r="C127" s="128">
        <f t="shared" si="14"/>
        <v>0</v>
      </c>
      <c r="D127" s="121">
        <f t="shared" si="1"/>
        <v>0</v>
      </c>
      <c r="E127" s="107">
        <f t="shared" si="2"/>
        <v>0</v>
      </c>
      <c r="F127" s="107">
        <f t="shared" si="3"/>
        <v>0</v>
      </c>
      <c r="G127" s="107">
        <f t="shared" si="4"/>
        <v>0</v>
      </c>
      <c r="H127" s="107">
        <f t="shared" si="5"/>
        <v>0</v>
      </c>
      <c r="I127" s="107">
        <f t="shared" si="6"/>
        <v>0</v>
      </c>
      <c r="J127" s="107">
        <f t="shared" si="7"/>
        <v>0</v>
      </c>
      <c r="K127" s="107">
        <f t="shared" si="8"/>
        <v>0</v>
      </c>
      <c r="L127" s="107">
        <f t="shared" si="9"/>
        <v>0</v>
      </c>
      <c r="M127" s="107">
        <f t="shared" si="10"/>
        <v>0</v>
      </c>
    </row>
    <row r="128" spans="1:13" hidden="1" x14ac:dyDescent="0.2">
      <c r="A128" s="111">
        <v>54</v>
      </c>
      <c r="B128" s="125">
        <f t="shared" si="14"/>
        <v>0</v>
      </c>
      <c r="C128" s="128">
        <f t="shared" si="14"/>
        <v>0</v>
      </c>
      <c r="D128" s="121">
        <f t="shared" si="1"/>
        <v>0</v>
      </c>
      <c r="E128" s="107">
        <f t="shared" si="2"/>
        <v>0</v>
      </c>
      <c r="F128" s="107">
        <f t="shared" si="3"/>
        <v>0</v>
      </c>
      <c r="G128" s="107">
        <f t="shared" si="4"/>
        <v>0</v>
      </c>
      <c r="H128" s="107">
        <f t="shared" si="5"/>
        <v>0</v>
      </c>
      <c r="I128" s="107">
        <f t="shared" si="6"/>
        <v>0</v>
      </c>
      <c r="J128" s="107">
        <f t="shared" si="7"/>
        <v>0</v>
      </c>
      <c r="K128" s="107">
        <f t="shared" si="8"/>
        <v>0</v>
      </c>
      <c r="L128" s="107">
        <f t="shared" si="9"/>
        <v>0</v>
      </c>
      <c r="M128" s="107">
        <f t="shared" si="10"/>
        <v>0</v>
      </c>
    </row>
    <row r="129" spans="1:17" hidden="1" x14ac:dyDescent="0.2">
      <c r="A129" s="111">
        <v>55</v>
      </c>
      <c r="B129" s="125">
        <f t="shared" si="14"/>
        <v>0</v>
      </c>
      <c r="C129" s="128">
        <f t="shared" si="14"/>
        <v>0</v>
      </c>
      <c r="D129" s="121">
        <f t="shared" si="1"/>
        <v>0</v>
      </c>
      <c r="E129" s="107">
        <f t="shared" si="2"/>
        <v>0</v>
      </c>
      <c r="F129" s="107">
        <f t="shared" si="3"/>
        <v>0</v>
      </c>
      <c r="G129" s="107">
        <f t="shared" si="4"/>
        <v>0</v>
      </c>
      <c r="H129" s="107">
        <f t="shared" si="5"/>
        <v>0</v>
      </c>
      <c r="I129" s="107">
        <f t="shared" si="6"/>
        <v>0</v>
      </c>
      <c r="J129" s="107">
        <f t="shared" si="7"/>
        <v>0</v>
      </c>
      <c r="K129" s="107">
        <f t="shared" si="8"/>
        <v>0</v>
      </c>
      <c r="L129" s="107">
        <f t="shared" si="9"/>
        <v>0</v>
      </c>
      <c r="M129" s="107">
        <f t="shared" si="10"/>
        <v>0</v>
      </c>
    </row>
    <row r="130" spans="1:17" hidden="1" x14ac:dyDescent="0.2">
      <c r="A130" s="111">
        <v>56</v>
      </c>
      <c r="B130" s="125">
        <f t="shared" si="14"/>
        <v>0</v>
      </c>
      <c r="C130" s="128">
        <f t="shared" si="14"/>
        <v>0</v>
      </c>
      <c r="D130" s="121">
        <f t="shared" si="1"/>
        <v>0</v>
      </c>
      <c r="E130" s="107">
        <f t="shared" si="2"/>
        <v>0</v>
      </c>
      <c r="F130" s="107">
        <f t="shared" si="3"/>
        <v>0</v>
      </c>
      <c r="G130" s="107">
        <f t="shared" si="4"/>
        <v>0</v>
      </c>
      <c r="H130" s="107">
        <f t="shared" si="5"/>
        <v>0</v>
      </c>
      <c r="I130" s="107">
        <f t="shared" si="6"/>
        <v>0</v>
      </c>
      <c r="J130" s="107">
        <f t="shared" si="7"/>
        <v>0</v>
      </c>
      <c r="K130" s="107">
        <f t="shared" si="8"/>
        <v>0</v>
      </c>
      <c r="L130" s="107">
        <f t="shared" si="9"/>
        <v>0</v>
      </c>
      <c r="M130" s="107">
        <f t="shared" si="10"/>
        <v>0</v>
      </c>
    </row>
    <row r="131" spans="1:17" hidden="1" x14ac:dyDescent="0.2">
      <c r="A131" s="111">
        <v>57</v>
      </c>
      <c r="B131" s="125">
        <f t="shared" si="14"/>
        <v>0</v>
      </c>
      <c r="C131" s="128">
        <f t="shared" si="14"/>
        <v>0</v>
      </c>
      <c r="D131" s="121">
        <f t="shared" si="1"/>
        <v>0</v>
      </c>
      <c r="E131" s="107">
        <f t="shared" si="2"/>
        <v>0</v>
      </c>
      <c r="F131" s="107">
        <f t="shared" si="3"/>
        <v>0</v>
      </c>
      <c r="G131" s="107">
        <f t="shared" si="4"/>
        <v>0</v>
      </c>
      <c r="H131" s="107">
        <f t="shared" si="5"/>
        <v>0</v>
      </c>
      <c r="I131" s="107">
        <f t="shared" si="6"/>
        <v>0</v>
      </c>
      <c r="J131" s="107">
        <f t="shared" si="7"/>
        <v>0</v>
      </c>
      <c r="K131" s="107">
        <f t="shared" si="8"/>
        <v>0</v>
      </c>
      <c r="L131" s="107">
        <f t="shared" si="9"/>
        <v>0</v>
      </c>
      <c r="M131" s="107">
        <f t="shared" si="10"/>
        <v>0</v>
      </c>
    </row>
    <row r="132" spans="1:17" hidden="1" x14ac:dyDescent="0.2">
      <c r="A132" s="111">
        <v>58</v>
      </c>
      <c r="B132" s="125">
        <f t="shared" si="14"/>
        <v>0</v>
      </c>
      <c r="C132" s="128">
        <f t="shared" si="14"/>
        <v>0</v>
      </c>
      <c r="D132" s="121">
        <f t="shared" si="1"/>
        <v>0</v>
      </c>
      <c r="E132" s="107">
        <f t="shared" si="2"/>
        <v>0</v>
      </c>
      <c r="F132" s="107">
        <f t="shared" si="3"/>
        <v>0</v>
      </c>
      <c r="G132" s="107">
        <f t="shared" si="4"/>
        <v>0</v>
      </c>
      <c r="H132" s="107">
        <f t="shared" si="5"/>
        <v>0</v>
      </c>
      <c r="I132" s="107">
        <f t="shared" si="6"/>
        <v>0</v>
      </c>
      <c r="J132" s="107">
        <f t="shared" si="7"/>
        <v>0</v>
      </c>
      <c r="K132" s="107">
        <f t="shared" si="8"/>
        <v>0</v>
      </c>
      <c r="L132" s="107">
        <f t="shared" si="9"/>
        <v>0</v>
      </c>
      <c r="M132" s="107">
        <f t="shared" si="10"/>
        <v>0</v>
      </c>
    </row>
    <row r="133" spans="1:17" hidden="1" x14ac:dyDescent="0.2">
      <c r="A133" s="111">
        <v>59</v>
      </c>
      <c r="B133" s="125">
        <f t="shared" si="14"/>
        <v>0</v>
      </c>
      <c r="C133" s="128">
        <f t="shared" si="14"/>
        <v>0</v>
      </c>
      <c r="D133" s="121">
        <f t="shared" si="1"/>
        <v>0</v>
      </c>
      <c r="E133" s="107">
        <f t="shared" si="2"/>
        <v>0</v>
      </c>
      <c r="F133" s="107">
        <f t="shared" si="3"/>
        <v>0</v>
      </c>
      <c r="G133" s="107">
        <f t="shared" si="4"/>
        <v>0</v>
      </c>
      <c r="H133" s="107">
        <f t="shared" si="5"/>
        <v>0</v>
      </c>
      <c r="I133" s="107">
        <f t="shared" si="6"/>
        <v>0</v>
      </c>
      <c r="J133" s="107">
        <f t="shared" si="7"/>
        <v>0</v>
      </c>
      <c r="K133" s="107">
        <f t="shared" si="8"/>
        <v>0</v>
      </c>
      <c r="L133" s="107">
        <f t="shared" si="9"/>
        <v>0</v>
      </c>
      <c r="M133" s="107">
        <f t="shared" si="10"/>
        <v>0</v>
      </c>
    </row>
    <row r="134" spans="1:17" hidden="1" x14ac:dyDescent="0.2">
      <c r="A134" s="111">
        <v>60</v>
      </c>
      <c r="B134" s="125">
        <f t="shared" si="14"/>
        <v>0</v>
      </c>
      <c r="C134" s="128">
        <f t="shared" si="14"/>
        <v>0</v>
      </c>
      <c r="D134" s="121">
        <f t="shared" si="1"/>
        <v>0</v>
      </c>
      <c r="E134" s="107">
        <f t="shared" si="2"/>
        <v>0</v>
      </c>
      <c r="F134" s="107">
        <f t="shared" si="3"/>
        <v>0</v>
      </c>
      <c r="G134" s="107">
        <f t="shared" si="4"/>
        <v>0</v>
      </c>
      <c r="H134" s="107">
        <f t="shared" si="5"/>
        <v>0</v>
      </c>
      <c r="I134" s="107">
        <f t="shared" si="6"/>
        <v>0</v>
      </c>
      <c r="J134" s="107">
        <f t="shared" si="7"/>
        <v>0</v>
      </c>
      <c r="K134" s="107">
        <f t="shared" si="8"/>
        <v>0</v>
      </c>
      <c r="L134" s="107">
        <f t="shared" si="9"/>
        <v>0</v>
      </c>
      <c r="M134" s="107">
        <f t="shared" si="10"/>
        <v>0</v>
      </c>
    </row>
    <row r="135" spans="1:17" hidden="1" x14ac:dyDescent="0.2">
      <c r="C135" s="129"/>
      <c r="H135" s="108"/>
    </row>
    <row r="136" spans="1:17" hidden="1" x14ac:dyDescent="0.2">
      <c r="C136" s="129"/>
      <c r="H136" s="108"/>
    </row>
    <row r="137" spans="1:17" hidden="1" x14ac:dyDescent="0.2">
      <c r="H137" s="108"/>
    </row>
    <row r="138" spans="1:17" hidden="1" x14ac:dyDescent="0.2">
      <c r="A138" s="108" t="s">
        <v>244</v>
      </c>
      <c r="D138" s="121" t="e">
        <f>(D73/SUM($D$73:$M$73))*100</f>
        <v>#DIV/0!</v>
      </c>
      <c r="E138" s="121" t="e">
        <f>(E73/SUM($D$73:$M$73))*100</f>
        <v>#DIV/0!</v>
      </c>
      <c r="F138" s="121" t="e">
        <f t="shared" ref="F138:M138" si="15">(F73/SUM($D$73:$M$73))*100</f>
        <v>#DIV/0!</v>
      </c>
      <c r="G138" s="121" t="e">
        <f t="shared" si="15"/>
        <v>#DIV/0!</v>
      </c>
      <c r="H138" s="121" t="e">
        <f t="shared" si="15"/>
        <v>#DIV/0!</v>
      </c>
      <c r="I138" s="121" t="e">
        <f t="shared" si="15"/>
        <v>#DIV/0!</v>
      </c>
      <c r="J138" s="121" t="e">
        <f t="shared" si="15"/>
        <v>#DIV/0!</v>
      </c>
      <c r="K138" s="121" t="e">
        <f t="shared" si="15"/>
        <v>#DIV/0!</v>
      </c>
      <c r="L138" s="121" t="e">
        <f t="shared" si="15"/>
        <v>#DIV/0!</v>
      </c>
      <c r="M138" s="121" t="e">
        <f t="shared" si="15"/>
        <v>#DIV/0!</v>
      </c>
      <c r="N138" s="121" t="e">
        <f>SUM(D138:M138)</f>
        <v>#DIV/0!</v>
      </c>
      <c r="O138" s="121"/>
      <c r="P138" s="121"/>
      <c r="Q138" s="121"/>
    </row>
    <row r="139" spans="1:17" hidden="1" x14ac:dyDescent="0.2">
      <c r="A139" s="111" t="s">
        <v>204</v>
      </c>
      <c r="B139" s="122" t="s">
        <v>203</v>
      </c>
      <c r="C139" s="123" t="s">
        <v>202</v>
      </c>
      <c r="D139" s="122" t="s">
        <v>31</v>
      </c>
      <c r="E139" s="122" t="s">
        <v>32</v>
      </c>
      <c r="F139" s="122" t="s">
        <v>33</v>
      </c>
      <c r="G139" s="122" t="s">
        <v>35</v>
      </c>
      <c r="H139" s="122" t="s">
        <v>36</v>
      </c>
      <c r="I139" s="122" t="s">
        <v>141</v>
      </c>
      <c r="J139" s="122" t="s">
        <v>142</v>
      </c>
      <c r="K139" s="122" t="s">
        <v>143</v>
      </c>
      <c r="L139" s="122" t="s">
        <v>144</v>
      </c>
      <c r="M139" s="124" t="s">
        <v>145</v>
      </c>
      <c r="N139" s="124"/>
      <c r="O139" s="124"/>
      <c r="P139" s="124"/>
      <c r="Q139" s="124"/>
    </row>
    <row r="140" spans="1:17" hidden="1" x14ac:dyDescent="0.2">
      <c r="A140" s="111">
        <v>1</v>
      </c>
      <c r="B140" s="125">
        <f t="shared" ref="B140:C169" si="16">B11</f>
        <v>0</v>
      </c>
      <c r="C140" s="126">
        <f t="shared" si="16"/>
        <v>0</v>
      </c>
      <c r="D140" s="121" t="e">
        <f>(D75/$D$73)*$D$138</f>
        <v>#DIV/0!</v>
      </c>
      <c r="E140" s="121" t="e">
        <f>(E75/$E$73)*$E$138</f>
        <v>#DIV/0!</v>
      </c>
      <c r="F140" s="121" t="e">
        <f>(F75/$F$73)*$F$138</f>
        <v>#DIV/0!</v>
      </c>
      <c r="G140" s="121" t="e">
        <f>(G75/$G$73)*$G$138</f>
        <v>#DIV/0!</v>
      </c>
      <c r="H140" s="121" t="e">
        <f>(H75/$H$73)*$H$138</f>
        <v>#DIV/0!</v>
      </c>
      <c r="I140" s="121" t="e">
        <f>(I75/$I$73)*$I$138</f>
        <v>#DIV/0!</v>
      </c>
      <c r="J140" s="121" t="e">
        <f>(J75/$J$73)*$J$138</f>
        <v>#DIV/0!</v>
      </c>
      <c r="K140" s="121" t="e">
        <f>(K75/$K$73)*$K$138</f>
        <v>#DIV/0!</v>
      </c>
      <c r="L140" s="121" t="e">
        <f>(L75/$L$73)*$L$138</f>
        <v>#DIV/0!</v>
      </c>
      <c r="M140" s="121" t="e">
        <f>(M75/$M$73)*$M$138</f>
        <v>#DIV/0!</v>
      </c>
      <c r="N140" s="121"/>
      <c r="O140" s="121"/>
      <c r="P140" s="121"/>
      <c r="Q140" s="121"/>
    </row>
    <row r="141" spans="1:17" hidden="1" x14ac:dyDescent="0.2">
      <c r="A141" s="111">
        <v>2</v>
      </c>
      <c r="B141" s="125">
        <f t="shared" si="16"/>
        <v>0</v>
      </c>
      <c r="C141" s="126">
        <f t="shared" si="16"/>
        <v>0</v>
      </c>
      <c r="D141" s="121" t="e">
        <f t="shared" ref="D141:D199" si="17">(D76/$D$73)*$D$138</f>
        <v>#DIV/0!</v>
      </c>
      <c r="E141" s="121" t="e">
        <f t="shared" ref="E141:E199" si="18">(E76/$E$73)*$E$138</f>
        <v>#DIV/0!</v>
      </c>
      <c r="F141" s="121" t="e">
        <f t="shared" ref="F141:F199" si="19">(F76/$F$73)*$F$138</f>
        <v>#DIV/0!</v>
      </c>
      <c r="G141" s="121" t="e">
        <f t="shared" ref="G141:G199" si="20">(G76/$G$73)*$G$138</f>
        <v>#DIV/0!</v>
      </c>
      <c r="H141" s="121" t="e">
        <f t="shared" ref="H141:H199" si="21">(H76/$H$73)*$H$138</f>
        <v>#DIV/0!</v>
      </c>
      <c r="I141" s="121" t="e">
        <f t="shared" ref="I141:I199" si="22">(I76/$I$73)*$I$138</f>
        <v>#DIV/0!</v>
      </c>
      <c r="J141" s="121" t="e">
        <f t="shared" ref="J141:J199" si="23">(J76/$J$73)*$J$138</f>
        <v>#DIV/0!</v>
      </c>
      <c r="K141" s="121" t="e">
        <f t="shared" ref="K141:K199" si="24">(K76/$K$73)*$K$138</f>
        <v>#DIV/0!</v>
      </c>
      <c r="L141" s="121" t="e">
        <f t="shared" ref="L141:L199" si="25">(L76/$L$73)*$L$138</f>
        <v>#DIV/0!</v>
      </c>
      <c r="M141" s="121" t="e">
        <f t="shared" ref="M141:M199" si="26">(M76/$M$73)*$M$138</f>
        <v>#DIV/0!</v>
      </c>
      <c r="N141" s="121"/>
      <c r="O141" s="121"/>
      <c r="P141" s="121"/>
      <c r="Q141" s="121"/>
    </row>
    <row r="142" spans="1:17" hidden="1" x14ac:dyDescent="0.2">
      <c r="A142" s="111">
        <v>3</v>
      </c>
      <c r="B142" s="125">
        <f t="shared" si="16"/>
        <v>0</v>
      </c>
      <c r="C142" s="126">
        <f t="shared" si="16"/>
        <v>0</v>
      </c>
      <c r="D142" s="121" t="e">
        <f t="shared" si="17"/>
        <v>#DIV/0!</v>
      </c>
      <c r="E142" s="121" t="e">
        <f t="shared" si="18"/>
        <v>#DIV/0!</v>
      </c>
      <c r="F142" s="121" t="e">
        <f t="shared" si="19"/>
        <v>#DIV/0!</v>
      </c>
      <c r="G142" s="121" t="e">
        <f t="shared" si="20"/>
        <v>#DIV/0!</v>
      </c>
      <c r="H142" s="121" t="e">
        <f t="shared" si="21"/>
        <v>#DIV/0!</v>
      </c>
      <c r="I142" s="121" t="e">
        <f t="shared" si="22"/>
        <v>#DIV/0!</v>
      </c>
      <c r="J142" s="121" t="e">
        <f t="shared" si="23"/>
        <v>#DIV/0!</v>
      </c>
      <c r="K142" s="121" t="e">
        <f t="shared" si="24"/>
        <v>#DIV/0!</v>
      </c>
      <c r="L142" s="121" t="e">
        <f t="shared" si="25"/>
        <v>#DIV/0!</v>
      </c>
      <c r="M142" s="121" t="e">
        <f t="shared" si="26"/>
        <v>#DIV/0!</v>
      </c>
      <c r="N142" s="121"/>
      <c r="O142" s="121"/>
      <c r="P142" s="121"/>
      <c r="Q142" s="121"/>
    </row>
    <row r="143" spans="1:17" hidden="1" x14ac:dyDescent="0.2">
      <c r="A143" s="111">
        <v>4</v>
      </c>
      <c r="B143" s="125">
        <f t="shared" si="16"/>
        <v>0</v>
      </c>
      <c r="C143" s="126">
        <f t="shared" si="16"/>
        <v>0</v>
      </c>
      <c r="D143" s="121" t="e">
        <f t="shared" si="17"/>
        <v>#DIV/0!</v>
      </c>
      <c r="E143" s="121" t="e">
        <f t="shared" si="18"/>
        <v>#DIV/0!</v>
      </c>
      <c r="F143" s="121" t="e">
        <f t="shared" si="19"/>
        <v>#DIV/0!</v>
      </c>
      <c r="G143" s="121" t="e">
        <f t="shared" si="20"/>
        <v>#DIV/0!</v>
      </c>
      <c r="H143" s="121" t="e">
        <f t="shared" si="21"/>
        <v>#DIV/0!</v>
      </c>
      <c r="I143" s="121" t="e">
        <f t="shared" si="22"/>
        <v>#DIV/0!</v>
      </c>
      <c r="J143" s="121" t="e">
        <f t="shared" si="23"/>
        <v>#DIV/0!</v>
      </c>
      <c r="K143" s="121" t="e">
        <f t="shared" si="24"/>
        <v>#DIV/0!</v>
      </c>
      <c r="L143" s="121" t="e">
        <f t="shared" si="25"/>
        <v>#DIV/0!</v>
      </c>
      <c r="M143" s="121" t="e">
        <f t="shared" si="26"/>
        <v>#DIV/0!</v>
      </c>
      <c r="N143" s="121"/>
      <c r="O143" s="121"/>
      <c r="P143" s="121"/>
      <c r="Q143" s="121"/>
    </row>
    <row r="144" spans="1:17" hidden="1" x14ac:dyDescent="0.2">
      <c r="A144" s="111">
        <v>5</v>
      </c>
      <c r="B144" s="125">
        <f t="shared" si="16"/>
        <v>0</v>
      </c>
      <c r="C144" s="126">
        <f t="shared" si="16"/>
        <v>0</v>
      </c>
      <c r="D144" s="121" t="e">
        <f t="shared" si="17"/>
        <v>#DIV/0!</v>
      </c>
      <c r="E144" s="121" t="e">
        <f t="shared" si="18"/>
        <v>#DIV/0!</v>
      </c>
      <c r="F144" s="121" t="e">
        <f t="shared" si="19"/>
        <v>#DIV/0!</v>
      </c>
      <c r="G144" s="121" t="e">
        <f t="shared" si="20"/>
        <v>#DIV/0!</v>
      </c>
      <c r="H144" s="121" t="e">
        <f t="shared" si="21"/>
        <v>#DIV/0!</v>
      </c>
      <c r="I144" s="121" t="e">
        <f t="shared" si="22"/>
        <v>#DIV/0!</v>
      </c>
      <c r="J144" s="121" t="e">
        <f t="shared" si="23"/>
        <v>#DIV/0!</v>
      </c>
      <c r="K144" s="121" t="e">
        <f t="shared" si="24"/>
        <v>#DIV/0!</v>
      </c>
      <c r="L144" s="121" t="e">
        <f t="shared" si="25"/>
        <v>#DIV/0!</v>
      </c>
      <c r="M144" s="121" t="e">
        <f t="shared" si="26"/>
        <v>#DIV/0!</v>
      </c>
      <c r="N144" s="121"/>
      <c r="O144" s="121"/>
      <c r="P144" s="121"/>
      <c r="Q144" s="121"/>
    </row>
    <row r="145" spans="1:17" hidden="1" x14ac:dyDescent="0.2">
      <c r="A145" s="111">
        <v>6</v>
      </c>
      <c r="B145" s="125">
        <f t="shared" si="16"/>
        <v>0</v>
      </c>
      <c r="C145" s="126">
        <f t="shared" si="16"/>
        <v>0</v>
      </c>
      <c r="D145" s="121" t="e">
        <f t="shared" si="17"/>
        <v>#DIV/0!</v>
      </c>
      <c r="E145" s="121" t="e">
        <f t="shared" si="18"/>
        <v>#DIV/0!</v>
      </c>
      <c r="F145" s="121" t="e">
        <f t="shared" si="19"/>
        <v>#DIV/0!</v>
      </c>
      <c r="G145" s="121" t="e">
        <f t="shared" si="20"/>
        <v>#DIV/0!</v>
      </c>
      <c r="H145" s="121" t="e">
        <f t="shared" si="21"/>
        <v>#DIV/0!</v>
      </c>
      <c r="I145" s="121" t="e">
        <f t="shared" si="22"/>
        <v>#DIV/0!</v>
      </c>
      <c r="J145" s="121" t="e">
        <f t="shared" si="23"/>
        <v>#DIV/0!</v>
      </c>
      <c r="K145" s="121" t="e">
        <f t="shared" si="24"/>
        <v>#DIV/0!</v>
      </c>
      <c r="L145" s="121" t="e">
        <f t="shared" si="25"/>
        <v>#DIV/0!</v>
      </c>
      <c r="M145" s="121" t="e">
        <f t="shared" si="26"/>
        <v>#DIV/0!</v>
      </c>
      <c r="N145" s="121"/>
      <c r="O145" s="121"/>
      <c r="P145" s="121"/>
      <c r="Q145" s="121"/>
    </row>
    <row r="146" spans="1:17" hidden="1" x14ac:dyDescent="0.2">
      <c r="A146" s="111">
        <v>7</v>
      </c>
      <c r="B146" s="125">
        <f t="shared" si="16"/>
        <v>0</v>
      </c>
      <c r="C146" s="126">
        <f t="shared" si="16"/>
        <v>0</v>
      </c>
      <c r="D146" s="121" t="e">
        <f t="shared" si="17"/>
        <v>#DIV/0!</v>
      </c>
      <c r="E146" s="121" t="e">
        <f t="shared" si="18"/>
        <v>#DIV/0!</v>
      </c>
      <c r="F146" s="121" t="e">
        <f t="shared" si="19"/>
        <v>#DIV/0!</v>
      </c>
      <c r="G146" s="121" t="e">
        <f t="shared" si="20"/>
        <v>#DIV/0!</v>
      </c>
      <c r="H146" s="121" t="e">
        <f t="shared" si="21"/>
        <v>#DIV/0!</v>
      </c>
      <c r="I146" s="121" t="e">
        <f t="shared" si="22"/>
        <v>#DIV/0!</v>
      </c>
      <c r="J146" s="121" t="e">
        <f t="shared" si="23"/>
        <v>#DIV/0!</v>
      </c>
      <c r="K146" s="121" t="e">
        <f t="shared" si="24"/>
        <v>#DIV/0!</v>
      </c>
      <c r="L146" s="121" t="e">
        <f t="shared" si="25"/>
        <v>#DIV/0!</v>
      </c>
      <c r="M146" s="121" t="e">
        <f t="shared" si="26"/>
        <v>#DIV/0!</v>
      </c>
      <c r="N146" s="121"/>
      <c r="O146" s="121"/>
      <c r="P146" s="121"/>
      <c r="Q146" s="121"/>
    </row>
    <row r="147" spans="1:17" hidden="1" x14ac:dyDescent="0.2">
      <c r="A147" s="111">
        <v>8</v>
      </c>
      <c r="B147" s="125">
        <f t="shared" si="16"/>
        <v>0</v>
      </c>
      <c r="C147" s="126">
        <f t="shared" si="16"/>
        <v>0</v>
      </c>
      <c r="D147" s="121" t="e">
        <f t="shared" si="17"/>
        <v>#DIV/0!</v>
      </c>
      <c r="E147" s="121" t="e">
        <f t="shared" si="18"/>
        <v>#DIV/0!</v>
      </c>
      <c r="F147" s="121" t="e">
        <f t="shared" si="19"/>
        <v>#DIV/0!</v>
      </c>
      <c r="G147" s="121" t="e">
        <f t="shared" si="20"/>
        <v>#DIV/0!</v>
      </c>
      <c r="H147" s="121" t="e">
        <f t="shared" si="21"/>
        <v>#DIV/0!</v>
      </c>
      <c r="I147" s="121" t="e">
        <f t="shared" si="22"/>
        <v>#DIV/0!</v>
      </c>
      <c r="J147" s="121" t="e">
        <f t="shared" si="23"/>
        <v>#DIV/0!</v>
      </c>
      <c r="K147" s="121" t="e">
        <f t="shared" si="24"/>
        <v>#DIV/0!</v>
      </c>
      <c r="L147" s="121" t="e">
        <f t="shared" si="25"/>
        <v>#DIV/0!</v>
      </c>
      <c r="M147" s="121" t="e">
        <f t="shared" si="26"/>
        <v>#DIV/0!</v>
      </c>
      <c r="N147" s="121"/>
      <c r="O147" s="121"/>
      <c r="P147" s="121"/>
      <c r="Q147" s="121"/>
    </row>
    <row r="148" spans="1:17" hidden="1" x14ac:dyDescent="0.2">
      <c r="A148" s="111">
        <v>9</v>
      </c>
      <c r="B148" s="125">
        <f t="shared" si="16"/>
        <v>0</v>
      </c>
      <c r="C148" s="126">
        <f t="shared" si="16"/>
        <v>0</v>
      </c>
      <c r="D148" s="121" t="e">
        <f t="shared" si="17"/>
        <v>#DIV/0!</v>
      </c>
      <c r="E148" s="121" t="e">
        <f t="shared" si="18"/>
        <v>#DIV/0!</v>
      </c>
      <c r="F148" s="121" t="e">
        <f t="shared" si="19"/>
        <v>#DIV/0!</v>
      </c>
      <c r="G148" s="121" t="e">
        <f t="shared" si="20"/>
        <v>#DIV/0!</v>
      </c>
      <c r="H148" s="121" t="e">
        <f t="shared" si="21"/>
        <v>#DIV/0!</v>
      </c>
      <c r="I148" s="121" t="e">
        <f t="shared" si="22"/>
        <v>#DIV/0!</v>
      </c>
      <c r="J148" s="121" t="e">
        <f t="shared" si="23"/>
        <v>#DIV/0!</v>
      </c>
      <c r="K148" s="121" t="e">
        <f t="shared" si="24"/>
        <v>#DIV/0!</v>
      </c>
      <c r="L148" s="121" t="e">
        <f t="shared" si="25"/>
        <v>#DIV/0!</v>
      </c>
      <c r="M148" s="121" t="e">
        <f t="shared" si="26"/>
        <v>#DIV/0!</v>
      </c>
      <c r="N148" s="121"/>
      <c r="O148" s="121"/>
      <c r="P148" s="121"/>
      <c r="Q148" s="121"/>
    </row>
    <row r="149" spans="1:17" hidden="1" x14ac:dyDescent="0.2">
      <c r="A149" s="111">
        <v>10</v>
      </c>
      <c r="B149" s="125">
        <f t="shared" si="16"/>
        <v>0</v>
      </c>
      <c r="C149" s="126">
        <f t="shared" si="16"/>
        <v>0</v>
      </c>
      <c r="D149" s="121" t="e">
        <f t="shared" si="17"/>
        <v>#DIV/0!</v>
      </c>
      <c r="E149" s="121" t="e">
        <f t="shared" si="18"/>
        <v>#DIV/0!</v>
      </c>
      <c r="F149" s="121" t="e">
        <f t="shared" si="19"/>
        <v>#DIV/0!</v>
      </c>
      <c r="G149" s="121" t="e">
        <f t="shared" si="20"/>
        <v>#DIV/0!</v>
      </c>
      <c r="H149" s="121" t="e">
        <f t="shared" si="21"/>
        <v>#DIV/0!</v>
      </c>
      <c r="I149" s="121" t="e">
        <f t="shared" si="22"/>
        <v>#DIV/0!</v>
      </c>
      <c r="J149" s="121" t="e">
        <f t="shared" si="23"/>
        <v>#DIV/0!</v>
      </c>
      <c r="K149" s="121" t="e">
        <f t="shared" si="24"/>
        <v>#DIV/0!</v>
      </c>
      <c r="L149" s="121" t="e">
        <f t="shared" si="25"/>
        <v>#DIV/0!</v>
      </c>
      <c r="M149" s="121" t="e">
        <f t="shared" si="26"/>
        <v>#DIV/0!</v>
      </c>
      <c r="N149" s="121"/>
      <c r="O149" s="121"/>
      <c r="P149" s="121"/>
      <c r="Q149" s="121"/>
    </row>
    <row r="150" spans="1:17" hidden="1" x14ac:dyDescent="0.2">
      <c r="A150" s="111">
        <v>11</v>
      </c>
      <c r="B150" s="125">
        <f t="shared" si="16"/>
        <v>0</v>
      </c>
      <c r="C150" s="126">
        <f t="shared" si="16"/>
        <v>0</v>
      </c>
      <c r="D150" s="121" t="e">
        <f t="shared" si="17"/>
        <v>#DIV/0!</v>
      </c>
      <c r="E150" s="121" t="e">
        <f t="shared" si="18"/>
        <v>#DIV/0!</v>
      </c>
      <c r="F150" s="121" t="e">
        <f t="shared" si="19"/>
        <v>#DIV/0!</v>
      </c>
      <c r="G150" s="121" t="e">
        <f t="shared" si="20"/>
        <v>#DIV/0!</v>
      </c>
      <c r="H150" s="121" t="e">
        <f t="shared" si="21"/>
        <v>#DIV/0!</v>
      </c>
      <c r="I150" s="121" t="e">
        <f t="shared" si="22"/>
        <v>#DIV/0!</v>
      </c>
      <c r="J150" s="121" t="e">
        <f t="shared" si="23"/>
        <v>#DIV/0!</v>
      </c>
      <c r="K150" s="121" t="e">
        <f t="shared" si="24"/>
        <v>#DIV/0!</v>
      </c>
      <c r="L150" s="121" t="e">
        <f t="shared" si="25"/>
        <v>#DIV/0!</v>
      </c>
      <c r="M150" s="121" t="e">
        <f t="shared" si="26"/>
        <v>#DIV/0!</v>
      </c>
      <c r="N150" s="121"/>
      <c r="O150" s="121"/>
      <c r="P150" s="121"/>
      <c r="Q150" s="121"/>
    </row>
    <row r="151" spans="1:17" hidden="1" x14ac:dyDescent="0.2">
      <c r="A151" s="111">
        <v>12</v>
      </c>
      <c r="B151" s="125">
        <f t="shared" si="16"/>
        <v>0</v>
      </c>
      <c r="C151" s="126">
        <f t="shared" si="16"/>
        <v>0</v>
      </c>
      <c r="D151" s="121" t="e">
        <f t="shared" si="17"/>
        <v>#DIV/0!</v>
      </c>
      <c r="E151" s="121" t="e">
        <f t="shared" si="18"/>
        <v>#DIV/0!</v>
      </c>
      <c r="F151" s="121" t="e">
        <f t="shared" si="19"/>
        <v>#DIV/0!</v>
      </c>
      <c r="G151" s="121" t="e">
        <f t="shared" si="20"/>
        <v>#DIV/0!</v>
      </c>
      <c r="H151" s="121" t="e">
        <f t="shared" si="21"/>
        <v>#DIV/0!</v>
      </c>
      <c r="I151" s="121" t="e">
        <f t="shared" si="22"/>
        <v>#DIV/0!</v>
      </c>
      <c r="J151" s="121" t="e">
        <f t="shared" si="23"/>
        <v>#DIV/0!</v>
      </c>
      <c r="K151" s="121" t="e">
        <f t="shared" si="24"/>
        <v>#DIV/0!</v>
      </c>
      <c r="L151" s="121" t="e">
        <f t="shared" si="25"/>
        <v>#DIV/0!</v>
      </c>
      <c r="M151" s="121" t="e">
        <f t="shared" si="26"/>
        <v>#DIV/0!</v>
      </c>
      <c r="N151" s="121"/>
      <c r="O151" s="121"/>
      <c r="P151" s="121"/>
      <c r="Q151" s="121"/>
    </row>
    <row r="152" spans="1:17" hidden="1" x14ac:dyDescent="0.2">
      <c r="A152" s="111">
        <v>13</v>
      </c>
      <c r="B152" s="125">
        <f t="shared" si="16"/>
        <v>0</v>
      </c>
      <c r="C152" s="126">
        <f t="shared" si="16"/>
        <v>0</v>
      </c>
      <c r="D152" s="121" t="e">
        <f t="shared" si="17"/>
        <v>#DIV/0!</v>
      </c>
      <c r="E152" s="121" t="e">
        <f t="shared" si="18"/>
        <v>#DIV/0!</v>
      </c>
      <c r="F152" s="121" t="e">
        <f t="shared" si="19"/>
        <v>#DIV/0!</v>
      </c>
      <c r="G152" s="121" t="e">
        <f t="shared" si="20"/>
        <v>#DIV/0!</v>
      </c>
      <c r="H152" s="121" t="e">
        <f t="shared" si="21"/>
        <v>#DIV/0!</v>
      </c>
      <c r="I152" s="121" t="e">
        <f t="shared" si="22"/>
        <v>#DIV/0!</v>
      </c>
      <c r="J152" s="121" t="e">
        <f t="shared" si="23"/>
        <v>#DIV/0!</v>
      </c>
      <c r="K152" s="121" t="e">
        <f t="shared" si="24"/>
        <v>#DIV/0!</v>
      </c>
      <c r="L152" s="121" t="e">
        <f t="shared" si="25"/>
        <v>#DIV/0!</v>
      </c>
      <c r="M152" s="121" t="e">
        <f t="shared" si="26"/>
        <v>#DIV/0!</v>
      </c>
      <c r="N152" s="121"/>
      <c r="O152" s="121"/>
      <c r="P152" s="121"/>
      <c r="Q152" s="121"/>
    </row>
    <row r="153" spans="1:17" hidden="1" x14ac:dyDescent="0.2">
      <c r="A153" s="111">
        <v>14</v>
      </c>
      <c r="B153" s="125">
        <f t="shared" si="16"/>
        <v>0</v>
      </c>
      <c r="C153" s="126">
        <f t="shared" si="16"/>
        <v>0</v>
      </c>
      <c r="D153" s="121" t="e">
        <f t="shared" si="17"/>
        <v>#DIV/0!</v>
      </c>
      <c r="E153" s="121" t="e">
        <f t="shared" si="18"/>
        <v>#DIV/0!</v>
      </c>
      <c r="F153" s="121" t="e">
        <f t="shared" si="19"/>
        <v>#DIV/0!</v>
      </c>
      <c r="G153" s="121" t="e">
        <f t="shared" si="20"/>
        <v>#DIV/0!</v>
      </c>
      <c r="H153" s="121" t="e">
        <f t="shared" si="21"/>
        <v>#DIV/0!</v>
      </c>
      <c r="I153" s="121" t="e">
        <f t="shared" si="22"/>
        <v>#DIV/0!</v>
      </c>
      <c r="J153" s="121" t="e">
        <f t="shared" si="23"/>
        <v>#DIV/0!</v>
      </c>
      <c r="K153" s="121" t="e">
        <f t="shared" si="24"/>
        <v>#DIV/0!</v>
      </c>
      <c r="L153" s="121" t="e">
        <f t="shared" si="25"/>
        <v>#DIV/0!</v>
      </c>
      <c r="M153" s="121" t="e">
        <f t="shared" si="26"/>
        <v>#DIV/0!</v>
      </c>
      <c r="N153" s="121"/>
      <c r="O153" s="121"/>
      <c r="P153" s="121"/>
      <c r="Q153" s="121"/>
    </row>
    <row r="154" spans="1:17" hidden="1" x14ac:dyDescent="0.2">
      <c r="A154" s="111">
        <v>15</v>
      </c>
      <c r="B154" s="125">
        <f t="shared" si="16"/>
        <v>0</v>
      </c>
      <c r="C154" s="126">
        <f t="shared" si="16"/>
        <v>0</v>
      </c>
      <c r="D154" s="121" t="e">
        <f t="shared" si="17"/>
        <v>#DIV/0!</v>
      </c>
      <c r="E154" s="121" t="e">
        <f t="shared" si="18"/>
        <v>#DIV/0!</v>
      </c>
      <c r="F154" s="121" t="e">
        <f t="shared" si="19"/>
        <v>#DIV/0!</v>
      </c>
      <c r="G154" s="121" t="e">
        <f t="shared" si="20"/>
        <v>#DIV/0!</v>
      </c>
      <c r="H154" s="121" t="e">
        <f t="shared" si="21"/>
        <v>#DIV/0!</v>
      </c>
      <c r="I154" s="121" t="e">
        <f t="shared" si="22"/>
        <v>#DIV/0!</v>
      </c>
      <c r="J154" s="121" t="e">
        <f t="shared" si="23"/>
        <v>#DIV/0!</v>
      </c>
      <c r="K154" s="121" t="e">
        <f t="shared" si="24"/>
        <v>#DIV/0!</v>
      </c>
      <c r="L154" s="121" t="e">
        <f t="shared" si="25"/>
        <v>#DIV/0!</v>
      </c>
      <c r="M154" s="121" t="e">
        <f t="shared" si="26"/>
        <v>#DIV/0!</v>
      </c>
      <c r="N154" s="121"/>
      <c r="O154" s="121"/>
      <c r="P154" s="121"/>
      <c r="Q154" s="121"/>
    </row>
    <row r="155" spans="1:17" hidden="1" x14ac:dyDescent="0.2">
      <c r="A155" s="127">
        <v>16</v>
      </c>
      <c r="B155" s="125">
        <f t="shared" si="16"/>
        <v>0</v>
      </c>
      <c r="C155" s="128">
        <f t="shared" si="16"/>
        <v>0</v>
      </c>
      <c r="D155" s="121" t="e">
        <f t="shared" si="17"/>
        <v>#DIV/0!</v>
      </c>
      <c r="E155" s="121" t="e">
        <f t="shared" si="18"/>
        <v>#DIV/0!</v>
      </c>
      <c r="F155" s="121" t="e">
        <f t="shared" si="19"/>
        <v>#DIV/0!</v>
      </c>
      <c r="G155" s="121" t="e">
        <f t="shared" si="20"/>
        <v>#DIV/0!</v>
      </c>
      <c r="H155" s="121" t="e">
        <f t="shared" si="21"/>
        <v>#DIV/0!</v>
      </c>
      <c r="I155" s="121" t="e">
        <f t="shared" si="22"/>
        <v>#DIV/0!</v>
      </c>
      <c r="J155" s="121" t="e">
        <f t="shared" si="23"/>
        <v>#DIV/0!</v>
      </c>
      <c r="K155" s="121" t="e">
        <f t="shared" si="24"/>
        <v>#DIV/0!</v>
      </c>
      <c r="L155" s="121" t="e">
        <f t="shared" si="25"/>
        <v>#DIV/0!</v>
      </c>
      <c r="M155" s="121" t="e">
        <f t="shared" si="26"/>
        <v>#DIV/0!</v>
      </c>
      <c r="N155" s="121"/>
      <c r="O155" s="121"/>
      <c r="P155" s="121"/>
      <c r="Q155" s="121"/>
    </row>
    <row r="156" spans="1:17" hidden="1" x14ac:dyDescent="0.2">
      <c r="A156" s="111">
        <v>17</v>
      </c>
      <c r="B156" s="125">
        <f t="shared" si="16"/>
        <v>0</v>
      </c>
      <c r="C156" s="128">
        <f t="shared" si="16"/>
        <v>0</v>
      </c>
      <c r="D156" s="121" t="e">
        <f t="shared" si="17"/>
        <v>#DIV/0!</v>
      </c>
      <c r="E156" s="121" t="e">
        <f t="shared" si="18"/>
        <v>#DIV/0!</v>
      </c>
      <c r="F156" s="121" t="e">
        <f t="shared" si="19"/>
        <v>#DIV/0!</v>
      </c>
      <c r="G156" s="121" t="e">
        <f t="shared" si="20"/>
        <v>#DIV/0!</v>
      </c>
      <c r="H156" s="121" t="e">
        <f t="shared" si="21"/>
        <v>#DIV/0!</v>
      </c>
      <c r="I156" s="121" t="e">
        <f t="shared" si="22"/>
        <v>#DIV/0!</v>
      </c>
      <c r="J156" s="121" t="e">
        <f t="shared" si="23"/>
        <v>#DIV/0!</v>
      </c>
      <c r="K156" s="121" t="e">
        <f t="shared" si="24"/>
        <v>#DIV/0!</v>
      </c>
      <c r="L156" s="121" t="e">
        <f t="shared" si="25"/>
        <v>#DIV/0!</v>
      </c>
      <c r="M156" s="121" t="e">
        <f t="shared" si="26"/>
        <v>#DIV/0!</v>
      </c>
      <c r="N156" s="121"/>
      <c r="O156" s="121"/>
      <c r="P156" s="121"/>
      <c r="Q156" s="121"/>
    </row>
    <row r="157" spans="1:17" hidden="1" x14ac:dyDescent="0.2">
      <c r="A157" s="111">
        <v>18</v>
      </c>
      <c r="B157" s="125">
        <f t="shared" si="16"/>
        <v>0</v>
      </c>
      <c r="C157" s="128">
        <f t="shared" si="16"/>
        <v>0</v>
      </c>
      <c r="D157" s="121" t="e">
        <f t="shared" si="17"/>
        <v>#DIV/0!</v>
      </c>
      <c r="E157" s="121" t="e">
        <f t="shared" si="18"/>
        <v>#DIV/0!</v>
      </c>
      <c r="F157" s="121" t="e">
        <f t="shared" si="19"/>
        <v>#DIV/0!</v>
      </c>
      <c r="G157" s="121" t="e">
        <f t="shared" si="20"/>
        <v>#DIV/0!</v>
      </c>
      <c r="H157" s="121" t="e">
        <f t="shared" si="21"/>
        <v>#DIV/0!</v>
      </c>
      <c r="I157" s="121" t="e">
        <f t="shared" si="22"/>
        <v>#DIV/0!</v>
      </c>
      <c r="J157" s="121" t="e">
        <f t="shared" si="23"/>
        <v>#DIV/0!</v>
      </c>
      <c r="K157" s="121" t="e">
        <f t="shared" si="24"/>
        <v>#DIV/0!</v>
      </c>
      <c r="L157" s="121" t="e">
        <f t="shared" si="25"/>
        <v>#DIV/0!</v>
      </c>
      <c r="M157" s="121" t="e">
        <f t="shared" si="26"/>
        <v>#DIV/0!</v>
      </c>
      <c r="N157" s="121"/>
      <c r="O157" s="121"/>
      <c r="P157" s="121"/>
      <c r="Q157" s="121"/>
    </row>
    <row r="158" spans="1:17" hidden="1" x14ac:dyDescent="0.2">
      <c r="A158" s="127">
        <v>19</v>
      </c>
      <c r="B158" s="125">
        <f t="shared" si="16"/>
        <v>0</v>
      </c>
      <c r="C158" s="128">
        <f t="shared" si="16"/>
        <v>0</v>
      </c>
      <c r="D158" s="121" t="e">
        <f t="shared" si="17"/>
        <v>#DIV/0!</v>
      </c>
      <c r="E158" s="121" t="e">
        <f t="shared" si="18"/>
        <v>#DIV/0!</v>
      </c>
      <c r="F158" s="121" t="e">
        <f t="shared" si="19"/>
        <v>#DIV/0!</v>
      </c>
      <c r="G158" s="121" t="e">
        <f t="shared" si="20"/>
        <v>#DIV/0!</v>
      </c>
      <c r="H158" s="121" t="e">
        <f t="shared" si="21"/>
        <v>#DIV/0!</v>
      </c>
      <c r="I158" s="121" t="e">
        <f t="shared" si="22"/>
        <v>#DIV/0!</v>
      </c>
      <c r="J158" s="121" t="e">
        <f t="shared" si="23"/>
        <v>#DIV/0!</v>
      </c>
      <c r="K158" s="121" t="e">
        <f t="shared" si="24"/>
        <v>#DIV/0!</v>
      </c>
      <c r="L158" s="121" t="e">
        <f t="shared" si="25"/>
        <v>#DIV/0!</v>
      </c>
      <c r="M158" s="121" t="e">
        <f t="shared" si="26"/>
        <v>#DIV/0!</v>
      </c>
      <c r="N158" s="121"/>
      <c r="O158" s="121"/>
      <c r="P158" s="121"/>
      <c r="Q158" s="121"/>
    </row>
    <row r="159" spans="1:17" hidden="1" x14ac:dyDescent="0.2">
      <c r="A159" s="111">
        <v>20</v>
      </c>
      <c r="B159" s="125">
        <f t="shared" si="16"/>
        <v>0</v>
      </c>
      <c r="C159" s="128">
        <f t="shared" si="16"/>
        <v>0</v>
      </c>
      <c r="D159" s="121" t="e">
        <f t="shared" si="17"/>
        <v>#DIV/0!</v>
      </c>
      <c r="E159" s="121" t="e">
        <f t="shared" si="18"/>
        <v>#DIV/0!</v>
      </c>
      <c r="F159" s="121" t="e">
        <f t="shared" si="19"/>
        <v>#DIV/0!</v>
      </c>
      <c r="G159" s="121" t="e">
        <f t="shared" si="20"/>
        <v>#DIV/0!</v>
      </c>
      <c r="H159" s="121" t="e">
        <f t="shared" si="21"/>
        <v>#DIV/0!</v>
      </c>
      <c r="I159" s="121" t="e">
        <f t="shared" si="22"/>
        <v>#DIV/0!</v>
      </c>
      <c r="J159" s="121" t="e">
        <f t="shared" si="23"/>
        <v>#DIV/0!</v>
      </c>
      <c r="K159" s="121" t="e">
        <f t="shared" si="24"/>
        <v>#DIV/0!</v>
      </c>
      <c r="L159" s="121" t="e">
        <f t="shared" si="25"/>
        <v>#DIV/0!</v>
      </c>
      <c r="M159" s="121" t="e">
        <f t="shared" si="26"/>
        <v>#DIV/0!</v>
      </c>
      <c r="N159" s="121"/>
      <c r="O159" s="121"/>
      <c r="P159" s="121"/>
      <c r="Q159" s="121"/>
    </row>
    <row r="160" spans="1:17" hidden="1" x14ac:dyDescent="0.2">
      <c r="A160" s="111">
        <v>21</v>
      </c>
      <c r="B160" s="125">
        <f t="shared" si="16"/>
        <v>0</v>
      </c>
      <c r="C160" s="128">
        <f t="shared" si="16"/>
        <v>0</v>
      </c>
      <c r="D160" s="121" t="e">
        <f t="shared" si="17"/>
        <v>#DIV/0!</v>
      </c>
      <c r="E160" s="121" t="e">
        <f t="shared" si="18"/>
        <v>#DIV/0!</v>
      </c>
      <c r="F160" s="121" t="e">
        <f t="shared" si="19"/>
        <v>#DIV/0!</v>
      </c>
      <c r="G160" s="121" t="e">
        <f t="shared" si="20"/>
        <v>#DIV/0!</v>
      </c>
      <c r="H160" s="121" t="e">
        <f t="shared" si="21"/>
        <v>#DIV/0!</v>
      </c>
      <c r="I160" s="121" t="e">
        <f t="shared" si="22"/>
        <v>#DIV/0!</v>
      </c>
      <c r="J160" s="121" t="e">
        <f t="shared" si="23"/>
        <v>#DIV/0!</v>
      </c>
      <c r="K160" s="121" t="e">
        <f t="shared" si="24"/>
        <v>#DIV/0!</v>
      </c>
      <c r="L160" s="121" t="e">
        <f t="shared" si="25"/>
        <v>#DIV/0!</v>
      </c>
      <c r="M160" s="121" t="e">
        <f t="shared" si="26"/>
        <v>#DIV/0!</v>
      </c>
      <c r="N160" s="121"/>
      <c r="O160" s="121"/>
      <c r="P160" s="121"/>
      <c r="Q160" s="121"/>
    </row>
    <row r="161" spans="1:17" hidden="1" x14ac:dyDescent="0.2">
      <c r="A161" s="127">
        <v>22</v>
      </c>
      <c r="B161" s="125">
        <f t="shared" si="16"/>
        <v>0</v>
      </c>
      <c r="C161" s="128">
        <f t="shared" si="16"/>
        <v>0</v>
      </c>
      <c r="D161" s="121" t="e">
        <f t="shared" si="17"/>
        <v>#DIV/0!</v>
      </c>
      <c r="E161" s="121" t="e">
        <f t="shared" si="18"/>
        <v>#DIV/0!</v>
      </c>
      <c r="F161" s="121" t="e">
        <f t="shared" si="19"/>
        <v>#DIV/0!</v>
      </c>
      <c r="G161" s="121" t="e">
        <f t="shared" si="20"/>
        <v>#DIV/0!</v>
      </c>
      <c r="H161" s="121" t="e">
        <f t="shared" si="21"/>
        <v>#DIV/0!</v>
      </c>
      <c r="I161" s="121" t="e">
        <f t="shared" si="22"/>
        <v>#DIV/0!</v>
      </c>
      <c r="J161" s="121" t="e">
        <f t="shared" si="23"/>
        <v>#DIV/0!</v>
      </c>
      <c r="K161" s="121" t="e">
        <f t="shared" si="24"/>
        <v>#DIV/0!</v>
      </c>
      <c r="L161" s="121" t="e">
        <f t="shared" si="25"/>
        <v>#DIV/0!</v>
      </c>
      <c r="M161" s="121" t="e">
        <f t="shared" si="26"/>
        <v>#DIV/0!</v>
      </c>
      <c r="N161" s="121"/>
      <c r="O161" s="121"/>
      <c r="P161" s="121"/>
      <c r="Q161" s="121"/>
    </row>
    <row r="162" spans="1:17" hidden="1" x14ac:dyDescent="0.2">
      <c r="A162" s="111">
        <v>23</v>
      </c>
      <c r="B162" s="125">
        <f t="shared" si="16"/>
        <v>0</v>
      </c>
      <c r="C162" s="128">
        <f t="shared" si="16"/>
        <v>0</v>
      </c>
      <c r="D162" s="121" t="e">
        <f t="shared" si="17"/>
        <v>#DIV/0!</v>
      </c>
      <c r="E162" s="121" t="e">
        <f t="shared" si="18"/>
        <v>#DIV/0!</v>
      </c>
      <c r="F162" s="121" t="e">
        <f t="shared" si="19"/>
        <v>#DIV/0!</v>
      </c>
      <c r="G162" s="121" t="e">
        <f t="shared" si="20"/>
        <v>#DIV/0!</v>
      </c>
      <c r="H162" s="121" t="e">
        <f t="shared" si="21"/>
        <v>#DIV/0!</v>
      </c>
      <c r="I162" s="121" t="e">
        <f t="shared" si="22"/>
        <v>#DIV/0!</v>
      </c>
      <c r="J162" s="121" t="e">
        <f t="shared" si="23"/>
        <v>#DIV/0!</v>
      </c>
      <c r="K162" s="121" t="e">
        <f t="shared" si="24"/>
        <v>#DIV/0!</v>
      </c>
      <c r="L162" s="121" t="e">
        <f t="shared" si="25"/>
        <v>#DIV/0!</v>
      </c>
      <c r="M162" s="121" t="e">
        <f t="shared" si="26"/>
        <v>#DIV/0!</v>
      </c>
      <c r="N162" s="121"/>
      <c r="O162" s="121"/>
      <c r="P162" s="121"/>
      <c r="Q162" s="121"/>
    </row>
    <row r="163" spans="1:17" hidden="1" x14ac:dyDescent="0.2">
      <c r="A163" s="111">
        <v>24</v>
      </c>
      <c r="B163" s="125">
        <f t="shared" si="16"/>
        <v>0</v>
      </c>
      <c r="C163" s="128">
        <f t="shared" si="16"/>
        <v>0</v>
      </c>
      <c r="D163" s="121" t="e">
        <f t="shared" si="17"/>
        <v>#DIV/0!</v>
      </c>
      <c r="E163" s="121" t="e">
        <f t="shared" si="18"/>
        <v>#DIV/0!</v>
      </c>
      <c r="F163" s="121" t="e">
        <f t="shared" si="19"/>
        <v>#DIV/0!</v>
      </c>
      <c r="G163" s="121" t="e">
        <f t="shared" si="20"/>
        <v>#DIV/0!</v>
      </c>
      <c r="H163" s="121" t="e">
        <f t="shared" si="21"/>
        <v>#DIV/0!</v>
      </c>
      <c r="I163" s="121" t="e">
        <f t="shared" si="22"/>
        <v>#DIV/0!</v>
      </c>
      <c r="J163" s="121" t="e">
        <f t="shared" si="23"/>
        <v>#DIV/0!</v>
      </c>
      <c r="K163" s="121" t="e">
        <f t="shared" si="24"/>
        <v>#DIV/0!</v>
      </c>
      <c r="L163" s="121" t="e">
        <f t="shared" si="25"/>
        <v>#DIV/0!</v>
      </c>
      <c r="M163" s="121" t="e">
        <f t="shared" si="26"/>
        <v>#DIV/0!</v>
      </c>
      <c r="N163" s="121"/>
      <c r="O163" s="121"/>
      <c r="P163" s="121"/>
      <c r="Q163" s="121"/>
    </row>
    <row r="164" spans="1:17" hidden="1" x14ac:dyDescent="0.2">
      <c r="A164" s="127">
        <v>25</v>
      </c>
      <c r="B164" s="125">
        <f t="shared" si="16"/>
        <v>0</v>
      </c>
      <c r="C164" s="128">
        <f t="shared" si="16"/>
        <v>0</v>
      </c>
      <c r="D164" s="121" t="e">
        <f t="shared" si="17"/>
        <v>#DIV/0!</v>
      </c>
      <c r="E164" s="121" t="e">
        <f t="shared" si="18"/>
        <v>#DIV/0!</v>
      </c>
      <c r="F164" s="121" t="e">
        <f t="shared" si="19"/>
        <v>#DIV/0!</v>
      </c>
      <c r="G164" s="121" t="e">
        <f t="shared" si="20"/>
        <v>#DIV/0!</v>
      </c>
      <c r="H164" s="121" t="e">
        <f t="shared" si="21"/>
        <v>#DIV/0!</v>
      </c>
      <c r="I164" s="121" t="e">
        <f t="shared" si="22"/>
        <v>#DIV/0!</v>
      </c>
      <c r="J164" s="121" t="e">
        <f t="shared" si="23"/>
        <v>#DIV/0!</v>
      </c>
      <c r="K164" s="121" t="e">
        <f t="shared" si="24"/>
        <v>#DIV/0!</v>
      </c>
      <c r="L164" s="121" t="e">
        <f t="shared" si="25"/>
        <v>#DIV/0!</v>
      </c>
      <c r="M164" s="121" t="e">
        <f t="shared" si="26"/>
        <v>#DIV/0!</v>
      </c>
      <c r="N164" s="121"/>
      <c r="O164" s="121"/>
      <c r="P164" s="121"/>
      <c r="Q164" s="121"/>
    </row>
    <row r="165" spans="1:17" hidden="1" x14ac:dyDescent="0.2">
      <c r="A165" s="111">
        <v>26</v>
      </c>
      <c r="B165" s="125">
        <f t="shared" si="16"/>
        <v>0</v>
      </c>
      <c r="C165" s="128">
        <f t="shared" si="16"/>
        <v>0</v>
      </c>
      <c r="D165" s="121" t="e">
        <f t="shared" si="17"/>
        <v>#DIV/0!</v>
      </c>
      <c r="E165" s="121" t="e">
        <f t="shared" si="18"/>
        <v>#DIV/0!</v>
      </c>
      <c r="F165" s="121" t="e">
        <f t="shared" si="19"/>
        <v>#DIV/0!</v>
      </c>
      <c r="G165" s="121" t="e">
        <f t="shared" si="20"/>
        <v>#DIV/0!</v>
      </c>
      <c r="H165" s="121" t="e">
        <f t="shared" si="21"/>
        <v>#DIV/0!</v>
      </c>
      <c r="I165" s="121" t="e">
        <f t="shared" si="22"/>
        <v>#DIV/0!</v>
      </c>
      <c r="J165" s="121" t="e">
        <f t="shared" si="23"/>
        <v>#DIV/0!</v>
      </c>
      <c r="K165" s="121" t="e">
        <f t="shared" si="24"/>
        <v>#DIV/0!</v>
      </c>
      <c r="L165" s="121" t="e">
        <f t="shared" si="25"/>
        <v>#DIV/0!</v>
      </c>
      <c r="M165" s="121" t="e">
        <f t="shared" si="26"/>
        <v>#DIV/0!</v>
      </c>
      <c r="N165" s="121"/>
      <c r="O165" s="121"/>
      <c r="P165" s="121"/>
      <c r="Q165" s="121"/>
    </row>
    <row r="166" spans="1:17" hidden="1" x14ac:dyDescent="0.2">
      <c r="A166" s="111">
        <v>27</v>
      </c>
      <c r="B166" s="125">
        <f t="shared" si="16"/>
        <v>0</v>
      </c>
      <c r="C166" s="128">
        <f t="shared" si="16"/>
        <v>0</v>
      </c>
      <c r="D166" s="121" t="e">
        <f t="shared" si="17"/>
        <v>#DIV/0!</v>
      </c>
      <c r="E166" s="121" t="e">
        <f t="shared" si="18"/>
        <v>#DIV/0!</v>
      </c>
      <c r="F166" s="121" t="e">
        <f t="shared" si="19"/>
        <v>#DIV/0!</v>
      </c>
      <c r="G166" s="121" t="e">
        <f t="shared" si="20"/>
        <v>#DIV/0!</v>
      </c>
      <c r="H166" s="121" t="e">
        <f t="shared" si="21"/>
        <v>#DIV/0!</v>
      </c>
      <c r="I166" s="121" t="e">
        <f t="shared" si="22"/>
        <v>#DIV/0!</v>
      </c>
      <c r="J166" s="121" t="e">
        <f t="shared" si="23"/>
        <v>#DIV/0!</v>
      </c>
      <c r="K166" s="121" t="e">
        <f t="shared" si="24"/>
        <v>#DIV/0!</v>
      </c>
      <c r="L166" s="121" t="e">
        <f t="shared" si="25"/>
        <v>#DIV/0!</v>
      </c>
      <c r="M166" s="121" t="e">
        <f t="shared" si="26"/>
        <v>#DIV/0!</v>
      </c>
      <c r="N166" s="121"/>
      <c r="O166" s="121"/>
      <c r="P166" s="121"/>
      <c r="Q166" s="121"/>
    </row>
    <row r="167" spans="1:17" hidden="1" x14ac:dyDescent="0.2">
      <c r="A167" s="127">
        <v>28</v>
      </c>
      <c r="B167" s="125">
        <f t="shared" si="16"/>
        <v>0</v>
      </c>
      <c r="C167" s="128">
        <f t="shared" si="16"/>
        <v>0</v>
      </c>
      <c r="D167" s="121" t="e">
        <f t="shared" si="17"/>
        <v>#DIV/0!</v>
      </c>
      <c r="E167" s="121" t="e">
        <f t="shared" si="18"/>
        <v>#DIV/0!</v>
      </c>
      <c r="F167" s="121" t="e">
        <f t="shared" si="19"/>
        <v>#DIV/0!</v>
      </c>
      <c r="G167" s="121" t="e">
        <f t="shared" si="20"/>
        <v>#DIV/0!</v>
      </c>
      <c r="H167" s="121" t="e">
        <f t="shared" si="21"/>
        <v>#DIV/0!</v>
      </c>
      <c r="I167" s="121" t="e">
        <f t="shared" si="22"/>
        <v>#DIV/0!</v>
      </c>
      <c r="J167" s="121" t="e">
        <f t="shared" si="23"/>
        <v>#DIV/0!</v>
      </c>
      <c r="K167" s="121" t="e">
        <f t="shared" si="24"/>
        <v>#DIV/0!</v>
      </c>
      <c r="L167" s="121" t="e">
        <f t="shared" si="25"/>
        <v>#DIV/0!</v>
      </c>
      <c r="M167" s="121" t="e">
        <f t="shared" si="26"/>
        <v>#DIV/0!</v>
      </c>
      <c r="N167" s="121"/>
      <c r="O167" s="121"/>
      <c r="P167" s="121"/>
      <c r="Q167" s="121"/>
    </row>
    <row r="168" spans="1:17" hidden="1" x14ac:dyDescent="0.2">
      <c r="A168" s="111">
        <v>29</v>
      </c>
      <c r="B168" s="125">
        <f t="shared" si="16"/>
        <v>0</v>
      </c>
      <c r="C168" s="128">
        <f t="shared" si="16"/>
        <v>0</v>
      </c>
      <c r="D168" s="121" t="e">
        <f t="shared" si="17"/>
        <v>#DIV/0!</v>
      </c>
      <c r="E168" s="121" t="e">
        <f t="shared" si="18"/>
        <v>#DIV/0!</v>
      </c>
      <c r="F168" s="121" t="e">
        <f t="shared" si="19"/>
        <v>#DIV/0!</v>
      </c>
      <c r="G168" s="121" t="e">
        <f t="shared" si="20"/>
        <v>#DIV/0!</v>
      </c>
      <c r="H168" s="121" t="e">
        <f t="shared" si="21"/>
        <v>#DIV/0!</v>
      </c>
      <c r="I168" s="121" t="e">
        <f t="shared" si="22"/>
        <v>#DIV/0!</v>
      </c>
      <c r="J168" s="121" t="e">
        <f t="shared" si="23"/>
        <v>#DIV/0!</v>
      </c>
      <c r="K168" s="121" t="e">
        <f t="shared" si="24"/>
        <v>#DIV/0!</v>
      </c>
      <c r="L168" s="121" t="e">
        <f t="shared" si="25"/>
        <v>#DIV/0!</v>
      </c>
      <c r="M168" s="121" t="e">
        <f t="shared" si="26"/>
        <v>#DIV/0!</v>
      </c>
      <c r="N168" s="121"/>
      <c r="O168" s="121"/>
      <c r="P168" s="121"/>
      <c r="Q168" s="121"/>
    </row>
    <row r="169" spans="1:17" hidden="1" x14ac:dyDescent="0.2">
      <c r="A169" s="111">
        <v>30</v>
      </c>
      <c r="B169" s="125">
        <f t="shared" si="16"/>
        <v>0</v>
      </c>
      <c r="C169" s="128">
        <f t="shared" si="16"/>
        <v>0</v>
      </c>
      <c r="D169" s="121" t="e">
        <f t="shared" si="17"/>
        <v>#DIV/0!</v>
      </c>
      <c r="E169" s="121" t="e">
        <f t="shared" si="18"/>
        <v>#DIV/0!</v>
      </c>
      <c r="F169" s="121" t="e">
        <f t="shared" si="19"/>
        <v>#DIV/0!</v>
      </c>
      <c r="G169" s="121" t="e">
        <f t="shared" si="20"/>
        <v>#DIV/0!</v>
      </c>
      <c r="H169" s="121" t="e">
        <f t="shared" si="21"/>
        <v>#DIV/0!</v>
      </c>
      <c r="I169" s="121" t="e">
        <f t="shared" si="22"/>
        <v>#DIV/0!</v>
      </c>
      <c r="J169" s="121" t="e">
        <f t="shared" si="23"/>
        <v>#DIV/0!</v>
      </c>
      <c r="K169" s="121" t="e">
        <f t="shared" si="24"/>
        <v>#DIV/0!</v>
      </c>
      <c r="L169" s="121" t="e">
        <f t="shared" si="25"/>
        <v>#DIV/0!</v>
      </c>
      <c r="M169" s="121" t="e">
        <f t="shared" si="26"/>
        <v>#DIV/0!</v>
      </c>
      <c r="N169" s="121"/>
      <c r="O169" s="121"/>
      <c r="P169" s="121"/>
      <c r="Q169" s="121"/>
    </row>
    <row r="170" spans="1:17" hidden="1" x14ac:dyDescent="0.2">
      <c r="A170" s="111">
        <v>31</v>
      </c>
      <c r="B170" s="125">
        <f t="shared" ref="B170:C185" si="27">B41</f>
        <v>0</v>
      </c>
      <c r="C170" s="128">
        <f t="shared" si="27"/>
        <v>0</v>
      </c>
      <c r="D170" s="121" t="e">
        <f t="shared" si="17"/>
        <v>#DIV/0!</v>
      </c>
      <c r="E170" s="121" t="e">
        <f t="shared" si="18"/>
        <v>#DIV/0!</v>
      </c>
      <c r="F170" s="121" t="e">
        <f t="shared" si="19"/>
        <v>#DIV/0!</v>
      </c>
      <c r="G170" s="121" t="e">
        <f t="shared" si="20"/>
        <v>#DIV/0!</v>
      </c>
      <c r="H170" s="121" t="e">
        <f t="shared" si="21"/>
        <v>#DIV/0!</v>
      </c>
      <c r="I170" s="121" t="e">
        <f t="shared" si="22"/>
        <v>#DIV/0!</v>
      </c>
      <c r="J170" s="121" t="e">
        <f t="shared" si="23"/>
        <v>#DIV/0!</v>
      </c>
      <c r="K170" s="121" t="e">
        <f t="shared" si="24"/>
        <v>#DIV/0!</v>
      </c>
      <c r="L170" s="121" t="e">
        <f t="shared" si="25"/>
        <v>#DIV/0!</v>
      </c>
      <c r="M170" s="121" t="e">
        <f t="shared" si="26"/>
        <v>#DIV/0!</v>
      </c>
    </row>
    <row r="171" spans="1:17" hidden="1" x14ac:dyDescent="0.2">
      <c r="A171" s="111">
        <v>32</v>
      </c>
      <c r="B171" s="125">
        <f t="shared" si="27"/>
        <v>0</v>
      </c>
      <c r="C171" s="128">
        <f t="shared" si="27"/>
        <v>0</v>
      </c>
      <c r="D171" s="121" t="e">
        <f t="shared" si="17"/>
        <v>#DIV/0!</v>
      </c>
      <c r="E171" s="121" t="e">
        <f t="shared" si="18"/>
        <v>#DIV/0!</v>
      </c>
      <c r="F171" s="121" t="e">
        <f t="shared" si="19"/>
        <v>#DIV/0!</v>
      </c>
      <c r="G171" s="121" t="e">
        <f t="shared" si="20"/>
        <v>#DIV/0!</v>
      </c>
      <c r="H171" s="121" t="e">
        <f t="shared" si="21"/>
        <v>#DIV/0!</v>
      </c>
      <c r="I171" s="121" t="e">
        <f t="shared" si="22"/>
        <v>#DIV/0!</v>
      </c>
      <c r="J171" s="121" t="e">
        <f t="shared" si="23"/>
        <v>#DIV/0!</v>
      </c>
      <c r="K171" s="121" t="e">
        <f t="shared" si="24"/>
        <v>#DIV/0!</v>
      </c>
      <c r="L171" s="121" t="e">
        <f t="shared" si="25"/>
        <v>#DIV/0!</v>
      </c>
      <c r="M171" s="121" t="e">
        <f t="shared" si="26"/>
        <v>#DIV/0!</v>
      </c>
    </row>
    <row r="172" spans="1:17" hidden="1" x14ac:dyDescent="0.2">
      <c r="A172" s="111">
        <v>33</v>
      </c>
      <c r="B172" s="125">
        <f t="shared" si="27"/>
        <v>0</v>
      </c>
      <c r="C172" s="128">
        <f t="shared" si="27"/>
        <v>0</v>
      </c>
      <c r="D172" s="121" t="e">
        <f t="shared" si="17"/>
        <v>#DIV/0!</v>
      </c>
      <c r="E172" s="121" t="e">
        <f t="shared" si="18"/>
        <v>#DIV/0!</v>
      </c>
      <c r="F172" s="121" t="e">
        <f t="shared" si="19"/>
        <v>#DIV/0!</v>
      </c>
      <c r="G172" s="121" t="e">
        <f t="shared" si="20"/>
        <v>#DIV/0!</v>
      </c>
      <c r="H172" s="121" t="e">
        <f t="shared" si="21"/>
        <v>#DIV/0!</v>
      </c>
      <c r="I172" s="121" t="e">
        <f t="shared" si="22"/>
        <v>#DIV/0!</v>
      </c>
      <c r="J172" s="121" t="e">
        <f t="shared" si="23"/>
        <v>#DIV/0!</v>
      </c>
      <c r="K172" s="121" t="e">
        <f t="shared" si="24"/>
        <v>#DIV/0!</v>
      </c>
      <c r="L172" s="121" t="e">
        <f t="shared" si="25"/>
        <v>#DIV/0!</v>
      </c>
      <c r="M172" s="121" t="e">
        <f t="shared" si="26"/>
        <v>#DIV/0!</v>
      </c>
    </row>
    <row r="173" spans="1:17" hidden="1" x14ac:dyDescent="0.2">
      <c r="A173" s="111">
        <v>34</v>
      </c>
      <c r="B173" s="125">
        <f t="shared" si="27"/>
        <v>0</v>
      </c>
      <c r="C173" s="128">
        <f t="shared" si="27"/>
        <v>0</v>
      </c>
      <c r="D173" s="121" t="e">
        <f t="shared" si="17"/>
        <v>#DIV/0!</v>
      </c>
      <c r="E173" s="121" t="e">
        <f t="shared" si="18"/>
        <v>#DIV/0!</v>
      </c>
      <c r="F173" s="121" t="e">
        <f t="shared" si="19"/>
        <v>#DIV/0!</v>
      </c>
      <c r="G173" s="121" t="e">
        <f t="shared" si="20"/>
        <v>#DIV/0!</v>
      </c>
      <c r="H173" s="121" t="e">
        <f t="shared" si="21"/>
        <v>#DIV/0!</v>
      </c>
      <c r="I173" s="121" t="e">
        <f t="shared" si="22"/>
        <v>#DIV/0!</v>
      </c>
      <c r="J173" s="121" t="e">
        <f t="shared" si="23"/>
        <v>#DIV/0!</v>
      </c>
      <c r="K173" s="121" t="e">
        <f t="shared" si="24"/>
        <v>#DIV/0!</v>
      </c>
      <c r="L173" s="121" t="e">
        <f t="shared" si="25"/>
        <v>#DIV/0!</v>
      </c>
      <c r="M173" s="121" t="e">
        <f t="shared" si="26"/>
        <v>#DIV/0!</v>
      </c>
    </row>
    <row r="174" spans="1:17" hidden="1" x14ac:dyDescent="0.2">
      <c r="A174" s="111">
        <v>35</v>
      </c>
      <c r="B174" s="125">
        <f t="shared" si="27"/>
        <v>0</v>
      </c>
      <c r="C174" s="128">
        <f t="shared" si="27"/>
        <v>0</v>
      </c>
      <c r="D174" s="121" t="e">
        <f t="shared" si="17"/>
        <v>#DIV/0!</v>
      </c>
      <c r="E174" s="121" t="e">
        <f t="shared" si="18"/>
        <v>#DIV/0!</v>
      </c>
      <c r="F174" s="121" t="e">
        <f t="shared" si="19"/>
        <v>#DIV/0!</v>
      </c>
      <c r="G174" s="121" t="e">
        <f t="shared" si="20"/>
        <v>#DIV/0!</v>
      </c>
      <c r="H174" s="121" t="e">
        <f t="shared" si="21"/>
        <v>#DIV/0!</v>
      </c>
      <c r="I174" s="121" t="e">
        <f t="shared" si="22"/>
        <v>#DIV/0!</v>
      </c>
      <c r="J174" s="121" t="e">
        <f t="shared" si="23"/>
        <v>#DIV/0!</v>
      </c>
      <c r="K174" s="121" t="e">
        <f t="shared" si="24"/>
        <v>#DIV/0!</v>
      </c>
      <c r="L174" s="121" t="e">
        <f t="shared" si="25"/>
        <v>#DIV/0!</v>
      </c>
      <c r="M174" s="121" t="e">
        <f t="shared" si="26"/>
        <v>#DIV/0!</v>
      </c>
    </row>
    <row r="175" spans="1:17" hidden="1" x14ac:dyDescent="0.2">
      <c r="A175" s="111">
        <v>36</v>
      </c>
      <c r="B175" s="125">
        <f t="shared" si="27"/>
        <v>0</v>
      </c>
      <c r="C175" s="128">
        <f t="shared" si="27"/>
        <v>0</v>
      </c>
      <c r="D175" s="121" t="e">
        <f t="shared" si="17"/>
        <v>#DIV/0!</v>
      </c>
      <c r="E175" s="121" t="e">
        <f t="shared" si="18"/>
        <v>#DIV/0!</v>
      </c>
      <c r="F175" s="121" t="e">
        <f t="shared" si="19"/>
        <v>#DIV/0!</v>
      </c>
      <c r="G175" s="121" t="e">
        <f t="shared" si="20"/>
        <v>#DIV/0!</v>
      </c>
      <c r="H175" s="121" t="e">
        <f t="shared" si="21"/>
        <v>#DIV/0!</v>
      </c>
      <c r="I175" s="121" t="e">
        <f t="shared" si="22"/>
        <v>#DIV/0!</v>
      </c>
      <c r="J175" s="121" t="e">
        <f t="shared" si="23"/>
        <v>#DIV/0!</v>
      </c>
      <c r="K175" s="121" t="e">
        <f t="shared" si="24"/>
        <v>#DIV/0!</v>
      </c>
      <c r="L175" s="121" t="e">
        <f t="shared" si="25"/>
        <v>#DIV/0!</v>
      </c>
      <c r="M175" s="121" t="e">
        <f t="shared" si="26"/>
        <v>#DIV/0!</v>
      </c>
    </row>
    <row r="176" spans="1:17" hidden="1" x14ac:dyDescent="0.2">
      <c r="A176" s="111">
        <v>37</v>
      </c>
      <c r="B176" s="125">
        <f t="shared" si="27"/>
        <v>0</v>
      </c>
      <c r="C176" s="128">
        <f t="shared" si="27"/>
        <v>0</v>
      </c>
      <c r="D176" s="121" t="e">
        <f t="shared" si="17"/>
        <v>#DIV/0!</v>
      </c>
      <c r="E176" s="121" t="e">
        <f t="shared" si="18"/>
        <v>#DIV/0!</v>
      </c>
      <c r="F176" s="121" t="e">
        <f t="shared" si="19"/>
        <v>#DIV/0!</v>
      </c>
      <c r="G176" s="121" t="e">
        <f t="shared" si="20"/>
        <v>#DIV/0!</v>
      </c>
      <c r="H176" s="121" t="e">
        <f t="shared" si="21"/>
        <v>#DIV/0!</v>
      </c>
      <c r="I176" s="121" t="e">
        <f t="shared" si="22"/>
        <v>#DIV/0!</v>
      </c>
      <c r="J176" s="121" t="e">
        <f t="shared" si="23"/>
        <v>#DIV/0!</v>
      </c>
      <c r="K176" s="121" t="e">
        <f t="shared" si="24"/>
        <v>#DIV/0!</v>
      </c>
      <c r="L176" s="121" t="e">
        <f t="shared" si="25"/>
        <v>#DIV/0!</v>
      </c>
      <c r="M176" s="121" t="e">
        <f t="shared" si="26"/>
        <v>#DIV/0!</v>
      </c>
    </row>
    <row r="177" spans="1:13" hidden="1" x14ac:dyDescent="0.2">
      <c r="A177" s="111">
        <v>38</v>
      </c>
      <c r="B177" s="125">
        <f t="shared" si="27"/>
        <v>0</v>
      </c>
      <c r="C177" s="128">
        <f t="shared" si="27"/>
        <v>0</v>
      </c>
      <c r="D177" s="121" t="e">
        <f t="shared" si="17"/>
        <v>#DIV/0!</v>
      </c>
      <c r="E177" s="121" t="e">
        <f t="shared" si="18"/>
        <v>#DIV/0!</v>
      </c>
      <c r="F177" s="121" t="e">
        <f t="shared" si="19"/>
        <v>#DIV/0!</v>
      </c>
      <c r="G177" s="121" t="e">
        <f t="shared" si="20"/>
        <v>#DIV/0!</v>
      </c>
      <c r="H177" s="121" t="e">
        <f t="shared" si="21"/>
        <v>#DIV/0!</v>
      </c>
      <c r="I177" s="121" t="e">
        <f t="shared" si="22"/>
        <v>#DIV/0!</v>
      </c>
      <c r="J177" s="121" t="e">
        <f t="shared" si="23"/>
        <v>#DIV/0!</v>
      </c>
      <c r="K177" s="121" t="e">
        <f t="shared" si="24"/>
        <v>#DIV/0!</v>
      </c>
      <c r="L177" s="121" t="e">
        <f t="shared" si="25"/>
        <v>#DIV/0!</v>
      </c>
      <c r="M177" s="121" t="e">
        <f t="shared" si="26"/>
        <v>#DIV/0!</v>
      </c>
    </row>
    <row r="178" spans="1:13" hidden="1" x14ac:dyDescent="0.2">
      <c r="A178" s="111">
        <v>39</v>
      </c>
      <c r="B178" s="125">
        <f t="shared" si="27"/>
        <v>0</v>
      </c>
      <c r="C178" s="128">
        <f t="shared" si="27"/>
        <v>0</v>
      </c>
      <c r="D178" s="121" t="e">
        <f t="shared" si="17"/>
        <v>#DIV/0!</v>
      </c>
      <c r="E178" s="121" t="e">
        <f t="shared" si="18"/>
        <v>#DIV/0!</v>
      </c>
      <c r="F178" s="121" t="e">
        <f t="shared" si="19"/>
        <v>#DIV/0!</v>
      </c>
      <c r="G178" s="121" t="e">
        <f t="shared" si="20"/>
        <v>#DIV/0!</v>
      </c>
      <c r="H178" s="121" t="e">
        <f t="shared" si="21"/>
        <v>#DIV/0!</v>
      </c>
      <c r="I178" s="121" t="e">
        <f t="shared" si="22"/>
        <v>#DIV/0!</v>
      </c>
      <c r="J178" s="121" t="e">
        <f t="shared" si="23"/>
        <v>#DIV/0!</v>
      </c>
      <c r="K178" s="121" t="e">
        <f t="shared" si="24"/>
        <v>#DIV/0!</v>
      </c>
      <c r="L178" s="121" t="e">
        <f t="shared" si="25"/>
        <v>#DIV/0!</v>
      </c>
      <c r="M178" s="121" t="e">
        <f t="shared" si="26"/>
        <v>#DIV/0!</v>
      </c>
    </row>
    <row r="179" spans="1:13" hidden="1" x14ac:dyDescent="0.2">
      <c r="A179" s="111">
        <v>40</v>
      </c>
      <c r="B179" s="125">
        <f t="shared" si="27"/>
        <v>0</v>
      </c>
      <c r="C179" s="128">
        <f t="shared" si="27"/>
        <v>0</v>
      </c>
      <c r="D179" s="121" t="e">
        <f t="shared" si="17"/>
        <v>#DIV/0!</v>
      </c>
      <c r="E179" s="121" t="e">
        <f t="shared" si="18"/>
        <v>#DIV/0!</v>
      </c>
      <c r="F179" s="121" t="e">
        <f t="shared" si="19"/>
        <v>#DIV/0!</v>
      </c>
      <c r="G179" s="121" t="e">
        <f t="shared" si="20"/>
        <v>#DIV/0!</v>
      </c>
      <c r="H179" s="121" t="e">
        <f t="shared" si="21"/>
        <v>#DIV/0!</v>
      </c>
      <c r="I179" s="121" t="e">
        <f t="shared" si="22"/>
        <v>#DIV/0!</v>
      </c>
      <c r="J179" s="121" t="e">
        <f t="shared" si="23"/>
        <v>#DIV/0!</v>
      </c>
      <c r="K179" s="121" t="e">
        <f t="shared" si="24"/>
        <v>#DIV/0!</v>
      </c>
      <c r="L179" s="121" t="e">
        <f t="shared" si="25"/>
        <v>#DIV/0!</v>
      </c>
      <c r="M179" s="121" t="e">
        <f t="shared" si="26"/>
        <v>#DIV/0!</v>
      </c>
    </row>
    <row r="180" spans="1:13" hidden="1" x14ac:dyDescent="0.2">
      <c r="A180" s="111">
        <v>41</v>
      </c>
      <c r="B180" s="125">
        <f t="shared" si="27"/>
        <v>0</v>
      </c>
      <c r="C180" s="128">
        <f t="shared" si="27"/>
        <v>0</v>
      </c>
      <c r="D180" s="121" t="e">
        <f t="shared" si="17"/>
        <v>#DIV/0!</v>
      </c>
      <c r="E180" s="121" t="e">
        <f t="shared" si="18"/>
        <v>#DIV/0!</v>
      </c>
      <c r="F180" s="121" t="e">
        <f t="shared" si="19"/>
        <v>#DIV/0!</v>
      </c>
      <c r="G180" s="121" t="e">
        <f t="shared" si="20"/>
        <v>#DIV/0!</v>
      </c>
      <c r="H180" s="121" t="e">
        <f t="shared" si="21"/>
        <v>#DIV/0!</v>
      </c>
      <c r="I180" s="121" t="e">
        <f t="shared" si="22"/>
        <v>#DIV/0!</v>
      </c>
      <c r="J180" s="121" t="e">
        <f t="shared" si="23"/>
        <v>#DIV/0!</v>
      </c>
      <c r="K180" s="121" t="e">
        <f t="shared" si="24"/>
        <v>#DIV/0!</v>
      </c>
      <c r="L180" s="121" t="e">
        <f t="shared" si="25"/>
        <v>#DIV/0!</v>
      </c>
      <c r="M180" s="121" t="e">
        <f t="shared" si="26"/>
        <v>#DIV/0!</v>
      </c>
    </row>
    <row r="181" spans="1:13" hidden="1" x14ac:dyDescent="0.2">
      <c r="A181" s="111">
        <v>42</v>
      </c>
      <c r="B181" s="125">
        <f t="shared" si="27"/>
        <v>0</v>
      </c>
      <c r="C181" s="128">
        <f t="shared" si="27"/>
        <v>0</v>
      </c>
      <c r="D181" s="121" t="e">
        <f t="shared" si="17"/>
        <v>#DIV/0!</v>
      </c>
      <c r="E181" s="121" t="e">
        <f t="shared" si="18"/>
        <v>#DIV/0!</v>
      </c>
      <c r="F181" s="121" t="e">
        <f t="shared" si="19"/>
        <v>#DIV/0!</v>
      </c>
      <c r="G181" s="121" t="e">
        <f t="shared" si="20"/>
        <v>#DIV/0!</v>
      </c>
      <c r="H181" s="121" t="e">
        <f t="shared" si="21"/>
        <v>#DIV/0!</v>
      </c>
      <c r="I181" s="121" t="e">
        <f t="shared" si="22"/>
        <v>#DIV/0!</v>
      </c>
      <c r="J181" s="121" t="e">
        <f t="shared" si="23"/>
        <v>#DIV/0!</v>
      </c>
      <c r="K181" s="121" t="e">
        <f t="shared" si="24"/>
        <v>#DIV/0!</v>
      </c>
      <c r="L181" s="121" t="e">
        <f t="shared" si="25"/>
        <v>#DIV/0!</v>
      </c>
      <c r="M181" s="121" t="e">
        <f t="shared" si="26"/>
        <v>#DIV/0!</v>
      </c>
    </row>
    <row r="182" spans="1:13" hidden="1" x14ac:dyDescent="0.2">
      <c r="A182" s="111">
        <v>43</v>
      </c>
      <c r="B182" s="125">
        <f t="shared" si="27"/>
        <v>0</v>
      </c>
      <c r="C182" s="128">
        <f t="shared" si="27"/>
        <v>0</v>
      </c>
      <c r="D182" s="121" t="e">
        <f t="shared" si="17"/>
        <v>#DIV/0!</v>
      </c>
      <c r="E182" s="121" t="e">
        <f t="shared" si="18"/>
        <v>#DIV/0!</v>
      </c>
      <c r="F182" s="121" t="e">
        <f t="shared" si="19"/>
        <v>#DIV/0!</v>
      </c>
      <c r="G182" s="121" t="e">
        <f t="shared" si="20"/>
        <v>#DIV/0!</v>
      </c>
      <c r="H182" s="121" t="e">
        <f t="shared" si="21"/>
        <v>#DIV/0!</v>
      </c>
      <c r="I182" s="121" t="e">
        <f t="shared" si="22"/>
        <v>#DIV/0!</v>
      </c>
      <c r="J182" s="121" t="e">
        <f t="shared" si="23"/>
        <v>#DIV/0!</v>
      </c>
      <c r="K182" s="121" t="e">
        <f t="shared" si="24"/>
        <v>#DIV/0!</v>
      </c>
      <c r="L182" s="121" t="e">
        <f t="shared" si="25"/>
        <v>#DIV/0!</v>
      </c>
      <c r="M182" s="121" t="e">
        <f t="shared" si="26"/>
        <v>#DIV/0!</v>
      </c>
    </row>
    <row r="183" spans="1:13" hidden="1" x14ac:dyDescent="0.2">
      <c r="A183" s="111">
        <v>44</v>
      </c>
      <c r="B183" s="125">
        <f t="shared" si="27"/>
        <v>0</v>
      </c>
      <c r="C183" s="128">
        <f t="shared" si="27"/>
        <v>0</v>
      </c>
      <c r="D183" s="121" t="e">
        <f t="shared" si="17"/>
        <v>#DIV/0!</v>
      </c>
      <c r="E183" s="121" t="e">
        <f t="shared" si="18"/>
        <v>#DIV/0!</v>
      </c>
      <c r="F183" s="121" t="e">
        <f t="shared" si="19"/>
        <v>#DIV/0!</v>
      </c>
      <c r="G183" s="121" t="e">
        <f t="shared" si="20"/>
        <v>#DIV/0!</v>
      </c>
      <c r="H183" s="121" t="e">
        <f t="shared" si="21"/>
        <v>#DIV/0!</v>
      </c>
      <c r="I183" s="121" t="e">
        <f t="shared" si="22"/>
        <v>#DIV/0!</v>
      </c>
      <c r="J183" s="121" t="e">
        <f t="shared" si="23"/>
        <v>#DIV/0!</v>
      </c>
      <c r="K183" s="121" t="e">
        <f t="shared" si="24"/>
        <v>#DIV/0!</v>
      </c>
      <c r="L183" s="121" t="e">
        <f t="shared" si="25"/>
        <v>#DIV/0!</v>
      </c>
      <c r="M183" s="121" t="e">
        <f t="shared" si="26"/>
        <v>#DIV/0!</v>
      </c>
    </row>
    <row r="184" spans="1:13" hidden="1" x14ac:dyDescent="0.2">
      <c r="A184" s="111">
        <v>45</v>
      </c>
      <c r="B184" s="125">
        <f t="shared" si="27"/>
        <v>0</v>
      </c>
      <c r="C184" s="128">
        <f t="shared" si="27"/>
        <v>0</v>
      </c>
      <c r="D184" s="121" t="e">
        <f t="shared" si="17"/>
        <v>#DIV/0!</v>
      </c>
      <c r="E184" s="121" t="e">
        <f t="shared" si="18"/>
        <v>#DIV/0!</v>
      </c>
      <c r="F184" s="121" t="e">
        <f t="shared" si="19"/>
        <v>#DIV/0!</v>
      </c>
      <c r="G184" s="121" t="e">
        <f t="shared" si="20"/>
        <v>#DIV/0!</v>
      </c>
      <c r="H184" s="121" t="e">
        <f t="shared" si="21"/>
        <v>#DIV/0!</v>
      </c>
      <c r="I184" s="121" t="e">
        <f t="shared" si="22"/>
        <v>#DIV/0!</v>
      </c>
      <c r="J184" s="121" t="e">
        <f t="shared" si="23"/>
        <v>#DIV/0!</v>
      </c>
      <c r="K184" s="121" t="e">
        <f t="shared" si="24"/>
        <v>#DIV/0!</v>
      </c>
      <c r="L184" s="121" t="e">
        <f t="shared" si="25"/>
        <v>#DIV/0!</v>
      </c>
      <c r="M184" s="121" t="e">
        <f t="shared" si="26"/>
        <v>#DIV/0!</v>
      </c>
    </row>
    <row r="185" spans="1:13" hidden="1" x14ac:dyDescent="0.2">
      <c r="A185" s="111">
        <v>46</v>
      </c>
      <c r="B185" s="125">
        <f t="shared" si="27"/>
        <v>0</v>
      </c>
      <c r="C185" s="128">
        <f t="shared" si="27"/>
        <v>0</v>
      </c>
      <c r="D185" s="121" t="e">
        <f t="shared" si="17"/>
        <v>#DIV/0!</v>
      </c>
      <c r="E185" s="121" t="e">
        <f t="shared" si="18"/>
        <v>#DIV/0!</v>
      </c>
      <c r="F185" s="121" t="e">
        <f t="shared" si="19"/>
        <v>#DIV/0!</v>
      </c>
      <c r="G185" s="121" t="e">
        <f t="shared" si="20"/>
        <v>#DIV/0!</v>
      </c>
      <c r="H185" s="121" t="e">
        <f t="shared" si="21"/>
        <v>#DIV/0!</v>
      </c>
      <c r="I185" s="121" t="e">
        <f t="shared" si="22"/>
        <v>#DIV/0!</v>
      </c>
      <c r="J185" s="121" t="e">
        <f t="shared" si="23"/>
        <v>#DIV/0!</v>
      </c>
      <c r="K185" s="121" t="e">
        <f t="shared" si="24"/>
        <v>#DIV/0!</v>
      </c>
      <c r="L185" s="121" t="e">
        <f t="shared" si="25"/>
        <v>#DIV/0!</v>
      </c>
      <c r="M185" s="121" t="e">
        <f t="shared" si="26"/>
        <v>#DIV/0!</v>
      </c>
    </row>
    <row r="186" spans="1:13" hidden="1" x14ac:dyDescent="0.2">
      <c r="A186" s="111">
        <v>47</v>
      </c>
      <c r="B186" s="125">
        <f t="shared" ref="B186:C199" si="28">B57</f>
        <v>0</v>
      </c>
      <c r="C186" s="128">
        <f t="shared" si="28"/>
        <v>0</v>
      </c>
      <c r="D186" s="121" t="e">
        <f t="shared" si="17"/>
        <v>#DIV/0!</v>
      </c>
      <c r="E186" s="121" t="e">
        <f t="shared" si="18"/>
        <v>#DIV/0!</v>
      </c>
      <c r="F186" s="121" t="e">
        <f t="shared" si="19"/>
        <v>#DIV/0!</v>
      </c>
      <c r="G186" s="121" t="e">
        <f t="shared" si="20"/>
        <v>#DIV/0!</v>
      </c>
      <c r="H186" s="121" t="e">
        <f t="shared" si="21"/>
        <v>#DIV/0!</v>
      </c>
      <c r="I186" s="121" t="e">
        <f t="shared" si="22"/>
        <v>#DIV/0!</v>
      </c>
      <c r="J186" s="121" t="e">
        <f t="shared" si="23"/>
        <v>#DIV/0!</v>
      </c>
      <c r="K186" s="121" t="e">
        <f t="shared" si="24"/>
        <v>#DIV/0!</v>
      </c>
      <c r="L186" s="121" t="e">
        <f t="shared" si="25"/>
        <v>#DIV/0!</v>
      </c>
      <c r="M186" s="121" t="e">
        <f t="shared" si="26"/>
        <v>#DIV/0!</v>
      </c>
    </row>
    <row r="187" spans="1:13" hidden="1" x14ac:dyDescent="0.2">
      <c r="A187" s="111">
        <v>48</v>
      </c>
      <c r="B187" s="125">
        <f t="shared" si="28"/>
        <v>0</v>
      </c>
      <c r="C187" s="128">
        <f t="shared" si="28"/>
        <v>0</v>
      </c>
      <c r="D187" s="121" t="e">
        <f t="shared" si="17"/>
        <v>#DIV/0!</v>
      </c>
      <c r="E187" s="121" t="e">
        <f t="shared" si="18"/>
        <v>#DIV/0!</v>
      </c>
      <c r="F187" s="121" t="e">
        <f t="shared" si="19"/>
        <v>#DIV/0!</v>
      </c>
      <c r="G187" s="121" t="e">
        <f t="shared" si="20"/>
        <v>#DIV/0!</v>
      </c>
      <c r="H187" s="121" t="e">
        <f t="shared" si="21"/>
        <v>#DIV/0!</v>
      </c>
      <c r="I187" s="121" t="e">
        <f t="shared" si="22"/>
        <v>#DIV/0!</v>
      </c>
      <c r="J187" s="121" t="e">
        <f t="shared" si="23"/>
        <v>#DIV/0!</v>
      </c>
      <c r="K187" s="121" t="e">
        <f t="shared" si="24"/>
        <v>#DIV/0!</v>
      </c>
      <c r="L187" s="121" t="e">
        <f t="shared" si="25"/>
        <v>#DIV/0!</v>
      </c>
      <c r="M187" s="121" t="e">
        <f t="shared" si="26"/>
        <v>#DIV/0!</v>
      </c>
    </row>
    <row r="188" spans="1:13" hidden="1" x14ac:dyDescent="0.2">
      <c r="A188" s="111">
        <v>49</v>
      </c>
      <c r="B188" s="125">
        <f t="shared" si="28"/>
        <v>0</v>
      </c>
      <c r="C188" s="128">
        <f t="shared" si="28"/>
        <v>0</v>
      </c>
      <c r="D188" s="121" t="e">
        <f t="shared" si="17"/>
        <v>#DIV/0!</v>
      </c>
      <c r="E188" s="121" t="e">
        <f t="shared" si="18"/>
        <v>#DIV/0!</v>
      </c>
      <c r="F188" s="121" t="e">
        <f t="shared" si="19"/>
        <v>#DIV/0!</v>
      </c>
      <c r="G188" s="121" t="e">
        <f t="shared" si="20"/>
        <v>#DIV/0!</v>
      </c>
      <c r="H188" s="121" t="e">
        <f t="shared" si="21"/>
        <v>#DIV/0!</v>
      </c>
      <c r="I188" s="121" t="e">
        <f t="shared" si="22"/>
        <v>#DIV/0!</v>
      </c>
      <c r="J188" s="121" t="e">
        <f t="shared" si="23"/>
        <v>#DIV/0!</v>
      </c>
      <c r="K188" s="121" t="e">
        <f t="shared" si="24"/>
        <v>#DIV/0!</v>
      </c>
      <c r="L188" s="121" t="e">
        <f t="shared" si="25"/>
        <v>#DIV/0!</v>
      </c>
      <c r="M188" s="121" t="e">
        <f t="shared" si="26"/>
        <v>#DIV/0!</v>
      </c>
    </row>
    <row r="189" spans="1:13" hidden="1" x14ac:dyDescent="0.2">
      <c r="A189" s="111">
        <v>50</v>
      </c>
      <c r="B189" s="125">
        <f t="shared" si="28"/>
        <v>0</v>
      </c>
      <c r="C189" s="128">
        <f t="shared" si="28"/>
        <v>0</v>
      </c>
      <c r="D189" s="121" t="e">
        <f t="shared" si="17"/>
        <v>#DIV/0!</v>
      </c>
      <c r="E189" s="121" t="e">
        <f t="shared" si="18"/>
        <v>#DIV/0!</v>
      </c>
      <c r="F189" s="121" t="e">
        <f t="shared" si="19"/>
        <v>#DIV/0!</v>
      </c>
      <c r="G189" s="121" t="e">
        <f t="shared" si="20"/>
        <v>#DIV/0!</v>
      </c>
      <c r="H189" s="121" t="e">
        <f t="shared" si="21"/>
        <v>#DIV/0!</v>
      </c>
      <c r="I189" s="121" t="e">
        <f t="shared" si="22"/>
        <v>#DIV/0!</v>
      </c>
      <c r="J189" s="121" t="e">
        <f t="shared" si="23"/>
        <v>#DIV/0!</v>
      </c>
      <c r="K189" s="121" t="e">
        <f t="shared" si="24"/>
        <v>#DIV/0!</v>
      </c>
      <c r="L189" s="121" t="e">
        <f t="shared" si="25"/>
        <v>#DIV/0!</v>
      </c>
      <c r="M189" s="121" t="e">
        <f t="shared" si="26"/>
        <v>#DIV/0!</v>
      </c>
    </row>
    <row r="190" spans="1:13" hidden="1" x14ac:dyDescent="0.2">
      <c r="A190" s="111">
        <v>51</v>
      </c>
      <c r="B190" s="125">
        <f t="shared" si="28"/>
        <v>0</v>
      </c>
      <c r="C190" s="128">
        <f t="shared" si="28"/>
        <v>0</v>
      </c>
      <c r="D190" s="121" t="e">
        <f t="shared" si="17"/>
        <v>#DIV/0!</v>
      </c>
      <c r="E190" s="121" t="e">
        <f t="shared" si="18"/>
        <v>#DIV/0!</v>
      </c>
      <c r="F190" s="121" t="e">
        <f t="shared" si="19"/>
        <v>#DIV/0!</v>
      </c>
      <c r="G190" s="121" t="e">
        <f t="shared" si="20"/>
        <v>#DIV/0!</v>
      </c>
      <c r="H190" s="121" t="e">
        <f t="shared" si="21"/>
        <v>#DIV/0!</v>
      </c>
      <c r="I190" s="121" t="e">
        <f t="shared" si="22"/>
        <v>#DIV/0!</v>
      </c>
      <c r="J190" s="121" t="e">
        <f t="shared" si="23"/>
        <v>#DIV/0!</v>
      </c>
      <c r="K190" s="121" t="e">
        <f t="shared" si="24"/>
        <v>#DIV/0!</v>
      </c>
      <c r="L190" s="121" t="e">
        <f t="shared" si="25"/>
        <v>#DIV/0!</v>
      </c>
      <c r="M190" s="121" t="e">
        <f t="shared" si="26"/>
        <v>#DIV/0!</v>
      </c>
    </row>
    <row r="191" spans="1:13" hidden="1" x14ac:dyDescent="0.2">
      <c r="A191" s="111">
        <v>52</v>
      </c>
      <c r="B191" s="125">
        <f t="shared" si="28"/>
        <v>0</v>
      </c>
      <c r="C191" s="128">
        <f t="shared" si="28"/>
        <v>0</v>
      </c>
      <c r="D191" s="121" t="e">
        <f t="shared" si="17"/>
        <v>#DIV/0!</v>
      </c>
      <c r="E191" s="121" t="e">
        <f t="shared" si="18"/>
        <v>#DIV/0!</v>
      </c>
      <c r="F191" s="121" t="e">
        <f t="shared" si="19"/>
        <v>#DIV/0!</v>
      </c>
      <c r="G191" s="121" t="e">
        <f t="shared" si="20"/>
        <v>#DIV/0!</v>
      </c>
      <c r="H191" s="121" t="e">
        <f t="shared" si="21"/>
        <v>#DIV/0!</v>
      </c>
      <c r="I191" s="121" t="e">
        <f t="shared" si="22"/>
        <v>#DIV/0!</v>
      </c>
      <c r="J191" s="121" t="e">
        <f t="shared" si="23"/>
        <v>#DIV/0!</v>
      </c>
      <c r="K191" s="121" t="e">
        <f t="shared" si="24"/>
        <v>#DIV/0!</v>
      </c>
      <c r="L191" s="121" t="e">
        <f t="shared" si="25"/>
        <v>#DIV/0!</v>
      </c>
      <c r="M191" s="121" t="e">
        <f t="shared" si="26"/>
        <v>#DIV/0!</v>
      </c>
    </row>
    <row r="192" spans="1:13" hidden="1" x14ac:dyDescent="0.2">
      <c r="A192" s="111">
        <v>53</v>
      </c>
      <c r="B192" s="125">
        <f t="shared" si="28"/>
        <v>0</v>
      </c>
      <c r="C192" s="128">
        <f t="shared" si="28"/>
        <v>0</v>
      </c>
      <c r="D192" s="121" t="e">
        <f t="shared" si="17"/>
        <v>#DIV/0!</v>
      </c>
      <c r="E192" s="121" t="e">
        <f t="shared" si="18"/>
        <v>#DIV/0!</v>
      </c>
      <c r="F192" s="121" t="e">
        <f t="shared" si="19"/>
        <v>#DIV/0!</v>
      </c>
      <c r="G192" s="121" t="e">
        <f t="shared" si="20"/>
        <v>#DIV/0!</v>
      </c>
      <c r="H192" s="121" t="e">
        <f t="shared" si="21"/>
        <v>#DIV/0!</v>
      </c>
      <c r="I192" s="121" t="e">
        <f t="shared" si="22"/>
        <v>#DIV/0!</v>
      </c>
      <c r="J192" s="121" t="e">
        <f t="shared" si="23"/>
        <v>#DIV/0!</v>
      </c>
      <c r="K192" s="121" t="e">
        <f t="shared" si="24"/>
        <v>#DIV/0!</v>
      </c>
      <c r="L192" s="121" t="e">
        <f t="shared" si="25"/>
        <v>#DIV/0!</v>
      </c>
      <c r="M192" s="121" t="e">
        <f t="shared" si="26"/>
        <v>#DIV/0!</v>
      </c>
    </row>
    <row r="193" spans="1:17" hidden="1" x14ac:dyDescent="0.2">
      <c r="A193" s="111">
        <v>54</v>
      </c>
      <c r="B193" s="125">
        <f t="shared" si="28"/>
        <v>0</v>
      </c>
      <c r="C193" s="128">
        <f t="shared" si="28"/>
        <v>0</v>
      </c>
      <c r="D193" s="121" t="e">
        <f t="shared" si="17"/>
        <v>#DIV/0!</v>
      </c>
      <c r="E193" s="121" t="e">
        <f t="shared" si="18"/>
        <v>#DIV/0!</v>
      </c>
      <c r="F193" s="121" t="e">
        <f t="shared" si="19"/>
        <v>#DIV/0!</v>
      </c>
      <c r="G193" s="121" t="e">
        <f t="shared" si="20"/>
        <v>#DIV/0!</v>
      </c>
      <c r="H193" s="121" t="e">
        <f t="shared" si="21"/>
        <v>#DIV/0!</v>
      </c>
      <c r="I193" s="121" t="e">
        <f t="shared" si="22"/>
        <v>#DIV/0!</v>
      </c>
      <c r="J193" s="121" t="e">
        <f t="shared" si="23"/>
        <v>#DIV/0!</v>
      </c>
      <c r="K193" s="121" t="e">
        <f t="shared" si="24"/>
        <v>#DIV/0!</v>
      </c>
      <c r="L193" s="121" t="e">
        <f t="shared" si="25"/>
        <v>#DIV/0!</v>
      </c>
      <c r="M193" s="121" t="e">
        <f t="shared" si="26"/>
        <v>#DIV/0!</v>
      </c>
    </row>
    <row r="194" spans="1:17" hidden="1" x14ac:dyDescent="0.2">
      <c r="A194" s="111">
        <v>55</v>
      </c>
      <c r="B194" s="125">
        <f t="shared" si="28"/>
        <v>0</v>
      </c>
      <c r="C194" s="128">
        <f t="shared" si="28"/>
        <v>0</v>
      </c>
      <c r="D194" s="121" t="e">
        <f t="shared" si="17"/>
        <v>#DIV/0!</v>
      </c>
      <c r="E194" s="121" t="e">
        <f t="shared" si="18"/>
        <v>#DIV/0!</v>
      </c>
      <c r="F194" s="121" t="e">
        <f t="shared" si="19"/>
        <v>#DIV/0!</v>
      </c>
      <c r="G194" s="121" t="e">
        <f t="shared" si="20"/>
        <v>#DIV/0!</v>
      </c>
      <c r="H194" s="121" t="e">
        <f t="shared" si="21"/>
        <v>#DIV/0!</v>
      </c>
      <c r="I194" s="121" t="e">
        <f t="shared" si="22"/>
        <v>#DIV/0!</v>
      </c>
      <c r="J194" s="121" t="e">
        <f t="shared" si="23"/>
        <v>#DIV/0!</v>
      </c>
      <c r="K194" s="121" t="e">
        <f t="shared" si="24"/>
        <v>#DIV/0!</v>
      </c>
      <c r="L194" s="121" t="e">
        <f t="shared" si="25"/>
        <v>#DIV/0!</v>
      </c>
      <c r="M194" s="121" t="e">
        <f t="shared" si="26"/>
        <v>#DIV/0!</v>
      </c>
    </row>
    <row r="195" spans="1:17" hidden="1" x14ac:dyDescent="0.2">
      <c r="A195" s="111">
        <v>56</v>
      </c>
      <c r="B195" s="125">
        <f t="shared" si="28"/>
        <v>0</v>
      </c>
      <c r="C195" s="128">
        <f t="shared" si="28"/>
        <v>0</v>
      </c>
      <c r="D195" s="121" t="e">
        <f t="shared" si="17"/>
        <v>#DIV/0!</v>
      </c>
      <c r="E195" s="121" t="e">
        <f t="shared" si="18"/>
        <v>#DIV/0!</v>
      </c>
      <c r="F195" s="121" t="e">
        <f t="shared" si="19"/>
        <v>#DIV/0!</v>
      </c>
      <c r="G195" s="121" t="e">
        <f t="shared" si="20"/>
        <v>#DIV/0!</v>
      </c>
      <c r="H195" s="121" t="e">
        <f t="shared" si="21"/>
        <v>#DIV/0!</v>
      </c>
      <c r="I195" s="121" t="e">
        <f t="shared" si="22"/>
        <v>#DIV/0!</v>
      </c>
      <c r="J195" s="121" t="e">
        <f t="shared" si="23"/>
        <v>#DIV/0!</v>
      </c>
      <c r="K195" s="121" t="e">
        <f t="shared" si="24"/>
        <v>#DIV/0!</v>
      </c>
      <c r="L195" s="121" t="e">
        <f t="shared" si="25"/>
        <v>#DIV/0!</v>
      </c>
      <c r="M195" s="121" t="e">
        <f t="shared" si="26"/>
        <v>#DIV/0!</v>
      </c>
    </row>
    <row r="196" spans="1:17" hidden="1" x14ac:dyDescent="0.2">
      <c r="A196" s="111">
        <v>57</v>
      </c>
      <c r="B196" s="125">
        <f t="shared" si="28"/>
        <v>0</v>
      </c>
      <c r="C196" s="128">
        <f t="shared" si="28"/>
        <v>0</v>
      </c>
      <c r="D196" s="121" t="e">
        <f t="shared" si="17"/>
        <v>#DIV/0!</v>
      </c>
      <c r="E196" s="121" t="e">
        <f t="shared" si="18"/>
        <v>#DIV/0!</v>
      </c>
      <c r="F196" s="121" t="e">
        <f t="shared" si="19"/>
        <v>#DIV/0!</v>
      </c>
      <c r="G196" s="121" t="e">
        <f t="shared" si="20"/>
        <v>#DIV/0!</v>
      </c>
      <c r="H196" s="121" t="e">
        <f t="shared" si="21"/>
        <v>#DIV/0!</v>
      </c>
      <c r="I196" s="121" t="e">
        <f t="shared" si="22"/>
        <v>#DIV/0!</v>
      </c>
      <c r="J196" s="121" t="e">
        <f t="shared" si="23"/>
        <v>#DIV/0!</v>
      </c>
      <c r="K196" s="121" t="e">
        <f t="shared" si="24"/>
        <v>#DIV/0!</v>
      </c>
      <c r="L196" s="121" t="e">
        <f t="shared" si="25"/>
        <v>#DIV/0!</v>
      </c>
      <c r="M196" s="121" t="e">
        <f t="shared" si="26"/>
        <v>#DIV/0!</v>
      </c>
    </row>
    <row r="197" spans="1:17" hidden="1" x14ac:dyDescent="0.2">
      <c r="A197" s="111">
        <v>58</v>
      </c>
      <c r="B197" s="125">
        <f t="shared" si="28"/>
        <v>0</v>
      </c>
      <c r="C197" s="128">
        <f t="shared" si="28"/>
        <v>0</v>
      </c>
      <c r="D197" s="121" t="e">
        <f t="shared" si="17"/>
        <v>#DIV/0!</v>
      </c>
      <c r="E197" s="121" t="e">
        <f t="shared" si="18"/>
        <v>#DIV/0!</v>
      </c>
      <c r="F197" s="121" t="e">
        <f t="shared" si="19"/>
        <v>#DIV/0!</v>
      </c>
      <c r="G197" s="121" t="e">
        <f t="shared" si="20"/>
        <v>#DIV/0!</v>
      </c>
      <c r="H197" s="121" t="e">
        <f t="shared" si="21"/>
        <v>#DIV/0!</v>
      </c>
      <c r="I197" s="121" t="e">
        <f t="shared" si="22"/>
        <v>#DIV/0!</v>
      </c>
      <c r="J197" s="121" t="e">
        <f t="shared" si="23"/>
        <v>#DIV/0!</v>
      </c>
      <c r="K197" s="121" t="e">
        <f t="shared" si="24"/>
        <v>#DIV/0!</v>
      </c>
      <c r="L197" s="121" t="e">
        <f t="shared" si="25"/>
        <v>#DIV/0!</v>
      </c>
      <c r="M197" s="121" t="e">
        <f t="shared" si="26"/>
        <v>#DIV/0!</v>
      </c>
    </row>
    <row r="198" spans="1:17" hidden="1" x14ac:dyDescent="0.2">
      <c r="A198" s="111">
        <v>59</v>
      </c>
      <c r="B198" s="125">
        <f t="shared" si="28"/>
        <v>0</v>
      </c>
      <c r="C198" s="128">
        <f t="shared" si="28"/>
        <v>0</v>
      </c>
      <c r="D198" s="121" t="e">
        <f t="shared" si="17"/>
        <v>#DIV/0!</v>
      </c>
      <c r="E198" s="121" t="e">
        <f t="shared" si="18"/>
        <v>#DIV/0!</v>
      </c>
      <c r="F198" s="121" t="e">
        <f t="shared" si="19"/>
        <v>#DIV/0!</v>
      </c>
      <c r="G198" s="121" t="e">
        <f t="shared" si="20"/>
        <v>#DIV/0!</v>
      </c>
      <c r="H198" s="121" t="e">
        <f t="shared" si="21"/>
        <v>#DIV/0!</v>
      </c>
      <c r="I198" s="121" t="e">
        <f t="shared" si="22"/>
        <v>#DIV/0!</v>
      </c>
      <c r="J198" s="121" t="e">
        <f t="shared" si="23"/>
        <v>#DIV/0!</v>
      </c>
      <c r="K198" s="121" t="e">
        <f t="shared" si="24"/>
        <v>#DIV/0!</v>
      </c>
      <c r="L198" s="121" t="e">
        <f t="shared" si="25"/>
        <v>#DIV/0!</v>
      </c>
      <c r="M198" s="121" t="e">
        <f t="shared" si="26"/>
        <v>#DIV/0!</v>
      </c>
    </row>
    <row r="199" spans="1:17" hidden="1" x14ac:dyDescent="0.2">
      <c r="A199" s="111">
        <v>60</v>
      </c>
      <c r="B199" s="125">
        <f t="shared" si="28"/>
        <v>0</v>
      </c>
      <c r="C199" s="128">
        <f t="shared" si="28"/>
        <v>0</v>
      </c>
      <c r="D199" s="121" t="e">
        <f t="shared" si="17"/>
        <v>#DIV/0!</v>
      </c>
      <c r="E199" s="121" t="e">
        <f t="shared" si="18"/>
        <v>#DIV/0!</v>
      </c>
      <c r="F199" s="121" t="e">
        <f t="shared" si="19"/>
        <v>#DIV/0!</v>
      </c>
      <c r="G199" s="121" t="e">
        <f t="shared" si="20"/>
        <v>#DIV/0!</v>
      </c>
      <c r="H199" s="121" t="e">
        <f t="shared" si="21"/>
        <v>#DIV/0!</v>
      </c>
      <c r="I199" s="121" t="e">
        <f t="shared" si="22"/>
        <v>#DIV/0!</v>
      </c>
      <c r="J199" s="121" t="e">
        <f t="shared" si="23"/>
        <v>#DIV/0!</v>
      </c>
      <c r="K199" s="121" t="e">
        <f t="shared" si="24"/>
        <v>#DIV/0!</v>
      </c>
      <c r="L199" s="121" t="e">
        <f t="shared" si="25"/>
        <v>#DIV/0!</v>
      </c>
      <c r="M199" s="121" t="e">
        <f t="shared" si="26"/>
        <v>#DIV/0!</v>
      </c>
    </row>
    <row r="200" spans="1:17" hidden="1" x14ac:dyDescent="0.2">
      <c r="H200" s="108"/>
      <c r="M200" s="252"/>
    </row>
    <row r="201" spans="1:17" x14ac:dyDescent="0.2">
      <c r="H201" s="108"/>
    </row>
    <row r="202" spans="1:17" x14ac:dyDescent="0.2">
      <c r="H202" s="108"/>
    </row>
    <row r="203" spans="1:17" x14ac:dyDescent="0.2">
      <c r="C203" s="130"/>
      <c r="D203" s="131" t="s">
        <v>31</v>
      </c>
      <c r="E203" s="131" t="s">
        <v>32</v>
      </c>
      <c r="F203" s="131" t="s">
        <v>33</v>
      </c>
      <c r="G203" s="131" t="s">
        <v>35</v>
      </c>
      <c r="H203" s="131" t="s">
        <v>36</v>
      </c>
      <c r="I203" s="131" t="s">
        <v>141</v>
      </c>
      <c r="J203" s="131" t="s">
        <v>142</v>
      </c>
      <c r="K203" s="131" t="s">
        <v>143</v>
      </c>
      <c r="L203" s="131" t="s">
        <v>144</v>
      </c>
      <c r="M203" s="131" t="s">
        <v>145</v>
      </c>
      <c r="N203" s="167"/>
      <c r="O203" s="139"/>
      <c r="P203" s="139"/>
      <c r="Q203" s="139"/>
    </row>
    <row r="204" spans="1:17" x14ac:dyDescent="0.2">
      <c r="A204" s="451" t="s">
        <v>201</v>
      </c>
      <c r="B204" s="452"/>
      <c r="C204" s="113" t="s">
        <v>247</v>
      </c>
      <c r="D204" s="132" t="str">
        <f>IF(ISERR(D138),"",IF(D138&gt;0,D138,""))</f>
        <v/>
      </c>
      <c r="E204" s="132" t="str">
        <f t="shared" ref="E204:M204" si="29">IF(ISERR(E138),"",IF(E138&gt;0,E138,""))</f>
        <v/>
      </c>
      <c r="F204" s="132" t="str">
        <f t="shared" si="29"/>
        <v/>
      </c>
      <c r="G204" s="132" t="str">
        <f t="shared" si="29"/>
        <v/>
      </c>
      <c r="H204" s="132" t="str">
        <f t="shared" si="29"/>
        <v/>
      </c>
      <c r="I204" s="132" t="str">
        <f>IF(ISERR(I138),"",IF(I138&gt;0,I138,""))</f>
        <v/>
      </c>
      <c r="J204" s="132" t="str">
        <f t="shared" si="29"/>
        <v/>
      </c>
      <c r="K204" s="132" t="str">
        <f>IF(ISERR(K138),"",IF(K138&gt;0,K138,""))</f>
        <v/>
      </c>
      <c r="L204" s="132" t="str">
        <f t="shared" si="29"/>
        <v/>
      </c>
      <c r="M204" s="132" t="str">
        <f t="shared" si="29"/>
        <v/>
      </c>
      <c r="N204" s="166"/>
      <c r="O204" s="137"/>
      <c r="P204" s="137"/>
      <c r="Q204" s="137"/>
    </row>
    <row r="205" spans="1:17" x14ac:dyDescent="0.2">
      <c r="A205" s="451"/>
      <c r="B205" s="452"/>
      <c r="C205" s="113" t="s">
        <v>245</v>
      </c>
      <c r="D205" s="132" t="str">
        <f>IFERROR(AVERAGEIF(D140:D199,"&lt;&gt;0"),"")</f>
        <v/>
      </c>
      <c r="E205" s="132" t="str">
        <f>IFERROR(AVERAGEIF(E140:E199,"&lt;&gt;0"),"")</f>
        <v/>
      </c>
      <c r="F205" s="132" t="str">
        <f t="shared" ref="F205:M205" si="30">IFERROR(AVERAGEIF(F140:F199,"&lt;&gt;0"),"")</f>
        <v/>
      </c>
      <c r="G205" s="132" t="str">
        <f t="shared" si="30"/>
        <v/>
      </c>
      <c r="H205" s="132" t="str">
        <f t="shared" si="30"/>
        <v/>
      </c>
      <c r="I205" s="132" t="str">
        <f t="shared" si="30"/>
        <v/>
      </c>
      <c r="J205" s="132" t="str">
        <f t="shared" si="30"/>
        <v/>
      </c>
      <c r="K205" s="132" t="str">
        <f t="shared" si="30"/>
        <v/>
      </c>
      <c r="L205" s="132" t="str">
        <f>IFERROR(AVERAGEIF(L140:L199,"&lt;&gt;0"),"")</f>
        <v/>
      </c>
      <c r="M205" s="132" t="str">
        <f t="shared" si="30"/>
        <v/>
      </c>
      <c r="N205" s="166" t="str">
        <f>IFERROR(AVERAGEIF(N140:N169,"&lt;&gt;0"),"")</f>
        <v/>
      </c>
      <c r="O205" s="137"/>
      <c r="P205" s="137"/>
      <c r="Q205" s="137"/>
    </row>
    <row r="206" spans="1:17" x14ac:dyDescent="0.2">
      <c r="A206" s="451"/>
      <c r="B206" s="452"/>
      <c r="C206" s="113" t="s">
        <v>246</v>
      </c>
      <c r="D206" s="112" t="str">
        <f>IF(ISERR(D138),"",IF(COUNTIF(D140:D199,"&gt;="&amp;0.6*D204)&gt;0,COUNTIF(D140:D199,"&gt;="&amp;0.6*D204),""))</f>
        <v/>
      </c>
      <c r="E206" s="112" t="str">
        <f t="shared" ref="E206:M206" si="31">IF(ISERR(E138),"",IF(COUNTIF(E140:E199,"&gt;="&amp;0.6*E204)&gt;0,COUNTIF(E140:E199,"&gt;="&amp;0.6*E204),""))</f>
        <v/>
      </c>
      <c r="F206" s="112" t="str">
        <f t="shared" si="31"/>
        <v/>
      </c>
      <c r="G206" s="112" t="str">
        <f t="shared" si="31"/>
        <v/>
      </c>
      <c r="H206" s="112" t="str">
        <f t="shared" si="31"/>
        <v/>
      </c>
      <c r="I206" s="112" t="str">
        <f t="shared" si="31"/>
        <v/>
      </c>
      <c r="J206" s="112" t="str">
        <f t="shared" si="31"/>
        <v/>
      </c>
      <c r="K206" s="112" t="str">
        <f t="shared" si="31"/>
        <v/>
      </c>
      <c r="L206" s="112" t="str">
        <f t="shared" si="31"/>
        <v/>
      </c>
      <c r="M206" s="112" t="str">
        <f t="shared" si="31"/>
        <v/>
      </c>
      <c r="N206" s="148" t="str">
        <f>IF(ISERR(N138),"",IF(COUNTIF(N140:N169,"&gt;="&amp;0.6*N204)&gt;0,COUNTIF(N140:N169,"&gt;="&amp;0.6*N204),""))</f>
        <v/>
      </c>
      <c r="O206" s="138"/>
      <c r="P206" s="138"/>
      <c r="Q206" s="138"/>
    </row>
    <row r="207" spans="1:17" hidden="1" x14ac:dyDescent="0.2"/>
    <row r="208" spans="1:17" ht="42.75" customHeight="1" x14ac:dyDescent="0.2"/>
    <row r="209" spans="5:5" ht="24.75" customHeight="1" x14ac:dyDescent="0.2"/>
    <row r="210" spans="5:5" ht="38.25" customHeight="1" x14ac:dyDescent="0.2">
      <c r="E210" s="109" t="str">
        <f>IFERROR(G205,0)</f>
        <v/>
      </c>
    </row>
  </sheetData>
  <sheetProtection algorithmName="SHA-512" hashValue="B8ZY0N9e7ofSbf/KUT9ynOh1L3/ZF74ZGCBFBvIEgTB/U2AjisQnNBhfoJJcbZfQP5SGCOYDPQ4SYxA90ZQUpw==" saltValue="25sDsy2hkcUidmMB5rpj9w==" spinCount="100000" sheet="1" objects="1" scenarios="1" selectLockedCells="1"/>
  <mergeCells count="9">
    <mergeCell ref="A8:C8"/>
    <mergeCell ref="A9:C9"/>
    <mergeCell ref="A204:B206"/>
    <mergeCell ref="A1:H1"/>
    <mergeCell ref="A2:H2"/>
    <mergeCell ref="A3:H3"/>
    <mergeCell ref="A4:H4"/>
    <mergeCell ref="A6:C6"/>
    <mergeCell ref="A7:C7"/>
  </mergeCells>
  <dataValidations count="2">
    <dataValidation type="list" allowBlank="1" showInputMessage="1" showErrorMessage="1" sqref="D8:M8" xr:uid="{00000000-0002-0000-0800-000000000000}">
      <formula1>$O$7:$O$16</formula1>
    </dataValidation>
    <dataValidation type="list" allowBlank="1" showInputMessage="1" showErrorMessage="1" sqref="D7:M7" xr:uid="{00000000-0002-0000-0800-000001000000}">
      <formula1>$N$6:$N$25</formula1>
    </dataValidation>
  </dataValidations>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Normal</Template>
  <TotalTime>10</TotalTime>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CAR-ABET</vt:lpstr>
      <vt:lpstr>Result Statistics</vt:lpstr>
      <vt:lpstr>Indirect - Survey</vt:lpstr>
      <vt:lpstr>Section 1</vt:lpstr>
      <vt:lpstr>Section 2</vt:lpstr>
      <vt:lpstr>Section 3</vt:lpstr>
      <vt:lpstr>Section 4</vt:lpstr>
      <vt:lpstr>Section 5</vt:lpstr>
      <vt:lpstr>Section 6</vt:lpstr>
      <vt:lpstr>Section 7</vt:lpstr>
      <vt:lpstr>Section 8</vt:lpstr>
      <vt:lpstr>Section 9</vt:lpstr>
      <vt:lpstr>Section 10</vt:lpstr>
      <vt:lpstr>Section 11</vt:lpstr>
      <vt:lpstr>Section 12</vt:lpstr>
      <vt:lpstr>'CAR-ABET'!Print_Area</vt:lpstr>
      <vt:lpstr>'Result Statistics'!Print_Area</vt:lpstr>
      <vt:lpstr>'Section 1'!Print_Area</vt:lpstr>
    </vt:vector>
  </TitlesOfParts>
  <Company>dEPAT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COURSE ASSESSMENT REPORT</dc:title>
  <dc:creator>Prof. SARAVANAN</dc:creator>
  <cp:lastModifiedBy>احمدابوبكر محمد</cp:lastModifiedBy>
  <cp:revision>2</cp:revision>
  <cp:lastPrinted>2021-11-08T05:45:58Z</cp:lastPrinted>
  <dcterms:created xsi:type="dcterms:W3CDTF">2016-03-29T14:44:00Z</dcterms:created>
  <dcterms:modified xsi:type="dcterms:W3CDTF">2024-05-23T06:36:38Z</dcterms:modified>
</cp:coreProperties>
</file>